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AK\Doktori Iskola\Doktoranduszok\Feleves beszamolok\"/>
    </mc:Choice>
  </mc:AlternateContent>
  <xr:revisionPtr revIDLastSave="0" documentId="8_{2534BCA6-EEF3-438F-B5BE-D56C7EB00ED6}" xr6:coauthVersionLast="47" xr6:coauthVersionMax="47" xr10:uidLastSave="{00000000-0000-0000-0000-000000000000}"/>
  <bookViews>
    <workbookView xWindow="1875" yWindow="255" windowWidth="18270" windowHeight="15480" tabRatio="789" firstSheet="8" activeTab="8" xr2:uid="{00000000-000D-0000-FFFF-FFFF00000000}"/>
  </bookViews>
  <sheets>
    <sheet name="Személyes adatok" sheetId="10" r:id="rId1"/>
    <sheet name="Teljesített vizsgák" sheetId="2" r:id="rId2"/>
    <sheet name="Teljesített kutatószemináriumok" sheetId="4" r:id="rId3"/>
    <sheet name="Oktatás" sheetId="5" r:id="rId4"/>
    <sheet name="Kutatás" sheetId="6" r:id="rId5"/>
    <sheet name="Publikáció" sheetId="3" r:id="rId6"/>
    <sheet name="Alkotások" sheetId="7" r:id="rId7"/>
    <sheet name="Egyebek" sheetId="11" r:id="rId8"/>
    <sheet name="Összesítő_Új" sheetId="12" r:id="rId9"/>
  </sheets>
  <definedNames>
    <definedName name="külföldi">Publikáció!$N$4:$N$15</definedName>
    <definedName name="levelező">'Teljesített vizsgák'!$K$6:$K$49</definedName>
    <definedName name="magyar">Publikáció!$N$17:$N$20</definedName>
    <definedName name="nappali">'Teljesített vizsgák'!$K$51:$K$93</definedName>
    <definedName name="üres">Publikáció!$N$3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3" l="1"/>
  <c r="K12" i="3"/>
  <c r="K11" i="3"/>
  <c r="K10" i="3"/>
  <c r="K9" i="3"/>
  <c r="K8" i="3"/>
  <c r="K7" i="3"/>
  <c r="K6" i="3"/>
  <c r="E27" i="12" l="1"/>
  <c r="E6" i="12" l="1"/>
  <c r="E5" i="12"/>
  <c r="D79" i="12" l="1"/>
  <c r="D74" i="12"/>
  <c r="B79" i="12"/>
  <c r="B74" i="12"/>
  <c r="E19" i="12"/>
  <c r="E18" i="12"/>
  <c r="B19" i="12"/>
  <c r="B18" i="12"/>
  <c r="C4" i="12"/>
  <c r="B91" i="12"/>
  <c r="A89" i="12"/>
  <c r="E86" i="12"/>
  <c r="D86" i="12"/>
  <c r="B86" i="12"/>
  <c r="E85" i="12"/>
  <c r="D85" i="12"/>
  <c r="B85" i="12"/>
  <c r="B81" i="12"/>
  <c r="B80" i="12"/>
  <c r="B78" i="12"/>
  <c r="E77" i="12"/>
  <c r="B77" i="12"/>
  <c r="B76" i="12"/>
  <c r="B75" i="12"/>
  <c r="B73" i="12"/>
  <c r="E72" i="12"/>
  <c r="B72" i="12"/>
  <c r="B71" i="12"/>
  <c r="B70" i="12"/>
  <c r="D69" i="12"/>
  <c r="B69" i="12"/>
  <c r="B68" i="12"/>
  <c r="E67" i="12"/>
  <c r="B67" i="12"/>
  <c r="B66" i="12"/>
  <c r="B65" i="12"/>
  <c r="D64" i="12"/>
  <c r="B64" i="12"/>
  <c r="B63" i="12"/>
  <c r="E62" i="12"/>
  <c r="B62" i="12"/>
  <c r="B61" i="12"/>
  <c r="B60" i="12"/>
  <c r="D59" i="12"/>
  <c r="B59" i="12"/>
  <c r="B58" i="12"/>
  <c r="E57" i="12"/>
  <c r="B57" i="12"/>
  <c r="B56" i="12"/>
  <c r="B55" i="12"/>
  <c r="D54" i="12"/>
  <c r="B54" i="12"/>
  <c r="B53" i="12"/>
  <c r="E52" i="12"/>
  <c r="B52" i="12"/>
  <c r="B51" i="12"/>
  <c r="B50" i="12"/>
  <c r="D49" i="12"/>
  <c r="B49" i="12"/>
  <c r="B48" i="12"/>
  <c r="E47" i="12"/>
  <c r="B47" i="12"/>
  <c r="B46" i="12"/>
  <c r="B45" i="12"/>
  <c r="D44" i="12"/>
  <c r="B44" i="12"/>
  <c r="B43" i="12"/>
  <c r="E42" i="12"/>
  <c r="B42" i="12"/>
  <c r="B41" i="12"/>
  <c r="B40" i="12"/>
  <c r="D39" i="12"/>
  <c r="B39" i="12"/>
  <c r="B38" i="12"/>
  <c r="E37" i="12"/>
  <c r="B37" i="12"/>
  <c r="B36" i="12"/>
  <c r="B35" i="12"/>
  <c r="D34" i="12"/>
  <c r="B34" i="12"/>
  <c r="B33" i="12"/>
  <c r="E32" i="12"/>
  <c r="B32" i="12"/>
  <c r="B28" i="12"/>
  <c r="B27" i="12"/>
  <c r="E23" i="12"/>
  <c r="B23" i="12"/>
  <c r="E14" i="12"/>
  <c r="C14" i="12"/>
  <c r="E13" i="12"/>
  <c r="C13" i="12"/>
  <c r="E12" i="12"/>
  <c r="C12" i="12"/>
  <c r="E11" i="12"/>
  <c r="C11" i="12"/>
  <c r="E10" i="12"/>
  <c r="C10" i="12"/>
  <c r="E9" i="12"/>
  <c r="C9" i="12"/>
  <c r="C6" i="12"/>
  <c r="C11" i="2" l="1"/>
  <c r="B14" i="12" s="1"/>
  <c r="C10" i="2"/>
  <c r="B13" i="12" s="1"/>
  <c r="C9" i="2"/>
  <c r="B12" i="12" s="1"/>
  <c r="B11" i="12"/>
  <c r="B10" i="12"/>
  <c r="E10" i="2"/>
  <c r="D13" i="12" s="1"/>
  <c r="E9" i="2"/>
  <c r="D12" i="12" s="1"/>
  <c r="D11" i="12"/>
  <c r="D10" i="12"/>
  <c r="E11" i="2"/>
  <c r="D14" i="12" s="1"/>
  <c r="G11" i="2"/>
  <c r="F14" i="12" s="1"/>
  <c r="G10" i="2"/>
  <c r="F13" i="12" s="1"/>
  <c r="G9" i="2"/>
  <c r="F12" i="12" s="1"/>
  <c r="F11" i="12"/>
  <c r="F10" i="12"/>
  <c r="F9" i="12"/>
  <c r="D9" i="12"/>
  <c r="B9" i="12"/>
  <c r="F15" i="12" l="1"/>
  <c r="F3" i="7"/>
  <c r="F85" i="12" s="1"/>
  <c r="F4" i="7"/>
  <c r="F86" i="12" s="1"/>
  <c r="F37" i="12"/>
  <c r="F23" i="12" l="1"/>
  <c r="F24" i="12" s="1"/>
  <c r="F87" i="12"/>
  <c r="F32" i="12"/>
  <c r="C91" i="12"/>
  <c r="F5" i="7" l="1"/>
  <c r="F3" i="6" l="1"/>
  <c r="F27" i="12" l="1"/>
  <c r="F29" i="12" s="1"/>
  <c r="F19" i="12" l="1"/>
  <c r="F18" i="12"/>
  <c r="F20" i="12" l="1"/>
  <c r="F77" i="12"/>
  <c r="F72" i="12"/>
  <c r="F67" i="12"/>
  <c r="F62" i="12"/>
  <c r="F57" i="12"/>
  <c r="F52" i="12"/>
  <c r="F47" i="12"/>
  <c r="F42" i="12"/>
  <c r="G12" i="2"/>
  <c r="K14" i="3"/>
  <c r="F82" i="12" l="1"/>
  <c r="F90" i="12" s="1"/>
</calcChain>
</file>

<file path=xl/sharedStrings.xml><?xml version="1.0" encoding="utf-8"?>
<sst xmlns="http://schemas.openxmlformats.org/spreadsheetml/2006/main" count="429" uniqueCount="302">
  <si>
    <t>Intézet</t>
  </si>
  <si>
    <t>Név</t>
  </si>
  <si>
    <t>Energia- és Minőségügyi Intézet</t>
  </si>
  <si>
    <t>Szemeszter</t>
  </si>
  <si>
    <t>Fémtani, Képlékenyalakítási és Nanotechnológiai Intézet</t>
  </si>
  <si>
    <t>Dátum</t>
  </si>
  <si>
    <t>Kerámia- és Polimermérnöki Intézet</t>
  </si>
  <si>
    <t>Kémiai Intézet</t>
  </si>
  <si>
    <t>Metallurgiai Intézet</t>
  </si>
  <si>
    <t>Öntészeti Intézet</t>
  </si>
  <si>
    <t>I</t>
  </si>
  <si>
    <t>II</t>
  </si>
  <si>
    <t>III</t>
  </si>
  <si>
    <t>IV</t>
  </si>
  <si>
    <t>V</t>
  </si>
  <si>
    <t>VI</t>
  </si>
  <si>
    <t>VII</t>
  </si>
  <si>
    <t>VIII</t>
  </si>
  <si>
    <t>üres</t>
  </si>
  <si>
    <t>Nappali</t>
  </si>
  <si>
    <t>Levelező</t>
  </si>
  <si>
    <t>Képzési rend</t>
  </si>
  <si>
    <t>Teljesített vizsgák</t>
  </si>
  <si>
    <t>Tantárgy neve</t>
  </si>
  <si>
    <t>Tantárgy kódja</t>
  </si>
  <si>
    <t>Tárgyjegyző</t>
  </si>
  <si>
    <t>Kredit</t>
  </si>
  <si>
    <t>Vizsga időpontja</t>
  </si>
  <si>
    <t>A képlékeny-alakítás elmélete (L)</t>
  </si>
  <si>
    <t>MAKDFK1L</t>
  </si>
  <si>
    <t>Dr. Kovács Sándor</t>
  </si>
  <si>
    <t>Adatelemzés (L)</t>
  </si>
  <si>
    <t>MAKDKF5L</t>
  </si>
  <si>
    <t xml:space="preserve">Dr. Bánhidi Olivér </t>
  </si>
  <si>
    <t>Anizotrópia vizsgálatok (L)</t>
  </si>
  <si>
    <t>MAKDAI4L</t>
  </si>
  <si>
    <t xml:space="preserve">Dr. Benke Márton </t>
  </si>
  <si>
    <t>Anyagok térfogati és határfelületi egyensúlya (L)</t>
  </si>
  <si>
    <t>MAKDHN2L</t>
  </si>
  <si>
    <t>Dr. Kaptay György</t>
  </si>
  <si>
    <t>Bevezetés a polimerek kémiájába (L)</t>
  </si>
  <si>
    <t>MAKDPO4L</t>
  </si>
  <si>
    <t>Dr. Szabó Tamás</t>
  </si>
  <si>
    <t>Égés- és gázosításelmélet (L)</t>
  </si>
  <si>
    <t>MAKDEN1L</t>
  </si>
  <si>
    <t>Dr. Palotás Árpád Bence</t>
  </si>
  <si>
    <t>Összesen</t>
  </si>
  <si>
    <t>Elméleti kémia módszerek alkalmazása ipari folyamatokhoz (L)</t>
  </si>
  <si>
    <t>MAKDKF4L</t>
  </si>
  <si>
    <t xml:space="preserve">Dr. Viskolcz Béla </t>
  </si>
  <si>
    <t>Építőanyagok, szilikátok, üvegek (L)</t>
  </si>
  <si>
    <t>MAKDKE2L</t>
  </si>
  <si>
    <t>Dr. Kocserha István</t>
  </si>
  <si>
    <t>Felülettechnológiák (L)</t>
  </si>
  <si>
    <t>MAKDKM1L</t>
  </si>
  <si>
    <t>Dr. Török Tamás</t>
  </si>
  <si>
    <t>Fémkinyerés és tisztítás elmélete (L)</t>
  </si>
  <si>
    <t>MAKDKM4L</t>
  </si>
  <si>
    <t>Dr. Kékesi Tamás</t>
  </si>
  <si>
    <t>Fémkompozitok (L)</t>
  </si>
  <si>
    <t>MAKDFH3L</t>
  </si>
  <si>
    <t>Dr. Gácsi Zoltán</t>
  </si>
  <si>
    <t>Fémöntészeti ötvözetek és technológiák (L)</t>
  </si>
  <si>
    <t>MAKDÖN4L</t>
  </si>
  <si>
    <t>Dr. Fegyvereneki György</t>
  </si>
  <si>
    <t>Hideg képlékenyalakító eljárások (L)</t>
  </si>
  <si>
    <t>MAKDFK3L</t>
  </si>
  <si>
    <t>Kémiai metallurgia-I (L)</t>
  </si>
  <si>
    <t>MAKDKM2L</t>
  </si>
  <si>
    <t>Kémiai metallurgia elméleti alapjai (L)</t>
  </si>
  <si>
    <t>MAKDKM3L</t>
  </si>
  <si>
    <t>Képelemzés (L)</t>
  </si>
  <si>
    <t>MAKDAI1L</t>
  </si>
  <si>
    <t>Kerámiák mechanikája és technológiája (L)</t>
  </si>
  <si>
    <t>MAKDKE1L</t>
  </si>
  <si>
    <t>Komputer-algebrai rendszerek alkalmazásai (L)</t>
  </si>
  <si>
    <t>MAKDAI3L</t>
  </si>
  <si>
    <t>Dr. Körtesi Péter</t>
  </si>
  <si>
    <t>Kristályosodás (L)</t>
  </si>
  <si>
    <t>MAKDFH5L</t>
  </si>
  <si>
    <t>Dr. Roósz András</t>
  </si>
  <si>
    <t>Kutatástan (L)</t>
  </si>
  <si>
    <t>MAKDHN1L</t>
  </si>
  <si>
    <t>Lézersugaras technológiák (L)</t>
  </si>
  <si>
    <t>MAKDFH1L</t>
  </si>
  <si>
    <t>Dr. Buza Gábor</t>
  </si>
  <si>
    <t>Melegalakítás (L)</t>
  </si>
  <si>
    <t>MAKDFK2L</t>
  </si>
  <si>
    <t>Dr. Szűcs Máté</t>
  </si>
  <si>
    <t>Mesterséges intelligencia és anyagtudományi alkalmazásai (L)</t>
  </si>
  <si>
    <t>MAKDAI6L</t>
  </si>
  <si>
    <t>Dr. Tóth/Lukács Pál</t>
  </si>
  <si>
    <t>Műanyagfeldolgozás reológiája (L)</t>
  </si>
  <si>
    <t>MAKDPO3L</t>
  </si>
  <si>
    <t>Dr. Czél György</t>
  </si>
  <si>
    <t>Műanyagok feldolgozás technológiája (L)</t>
  </si>
  <si>
    <t>MAKDPO5L</t>
  </si>
  <si>
    <t xml:space="preserve">Dr. Belina Károly </t>
  </si>
  <si>
    <t>Nanotechnológiák (L)</t>
  </si>
  <si>
    <t>MAKDHN3L</t>
  </si>
  <si>
    <t>Dr. Baumli Péter</t>
  </si>
  <si>
    <t>Nem konvencionális számítási eljárások a képelemzésben (L)</t>
  </si>
  <si>
    <t>MAKDAI2L</t>
  </si>
  <si>
    <t>Dr. Barkóczy Péter</t>
  </si>
  <si>
    <t>Numerikus szimulációs eljárások (L)</t>
  </si>
  <si>
    <t>MAKDUT2L</t>
  </si>
  <si>
    <t>Nyomásos öntés (L)</t>
  </si>
  <si>
    <t>MAKDÖN2L</t>
  </si>
  <si>
    <t>Dr. Dúl Jenő</t>
  </si>
  <si>
    <t>Öntészeti folyamatok szimulációja (L)</t>
  </si>
  <si>
    <t>MAKDÖN1L</t>
  </si>
  <si>
    <t>Dr. Molnár Dániel</t>
  </si>
  <si>
    <t>Öntödei formázóanyagok és technológiák (L)</t>
  </si>
  <si>
    <t>MAKDÖN3L</t>
  </si>
  <si>
    <t>Dr. Varga László</t>
  </si>
  <si>
    <t>Öntöttvas elmélet (L)</t>
  </si>
  <si>
    <t>MAKDÖN5L</t>
  </si>
  <si>
    <t>Dr. Diószegi Attila</t>
  </si>
  <si>
    <t>Összetett rendszerek szimulációja, molekulatervezés és termokémia számítások (L)</t>
  </si>
  <si>
    <t>MAKDKF3L</t>
  </si>
  <si>
    <t xml:space="preserve">Dr. Szőri Milán </t>
  </si>
  <si>
    <t>Polimerek fizikája (L)</t>
  </si>
  <si>
    <t>MAKDPO1L</t>
  </si>
  <si>
    <t>Dr. Marossy Kálmán</t>
  </si>
  <si>
    <t>PVC anyag-ismeret (L)</t>
  </si>
  <si>
    <t>MAKDPO2L</t>
  </si>
  <si>
    <t>Röntgendiffrakciós módszerek (L)</t>
  </si>
  <si>
    <t>MAKDFH2L</t>
  </si>
  <si>
    <t>Dr. Mertinger Valéria</t>
  </si>
  <si>
    <t>Szerves kémia technológia műszakiaknak (L)</t>
  </si>
  <si>
    <t>MAKDKF1L</t>
  </si>
  <si>
    <t>Dr. Fejes Zsolt</t>
  </si>
  <si>
    <t>Szilárd fázisú átalakulások (L)</t>
  </si>
  <si>
    <t>MAHDFH4L</t>
  </si>
  <si>
    <t>Szorpció és katalízis (L)</t>
  </si>
  <si>
    <t>MAKDKF2L</t>
  </si>
  <si>
    <t xml:space="preserve">Dr. Lakatos János </t>
  </si>
  <si>
    <r>
      <t>T</t>
    </r>
    <r>
      <rPr>
        <sz val="10"/>
        <color rgb="FF000000"/>
        <rFont val="Cambria"/>
        <family val="1"/>
        <charset val="238"/>
      </rPr>
      <t>ranszmissziós számítások (L)</t>
    </r>
  </si>
  <si>
    <t>MAHDEN4L</t>
  </si>
  <si>
    <t>Dr. Szűcs István</t>
  </si>
  <si>
    <t>Transzportfolyamatok (L)</t>
  </si>
  <si>
    <t>MAKDEN2L</t>
  </si>
  <si>
    <t>Dr. Tóth Pál</t>
  </si>
  <si>
    <t>Tudományos adatbázis kezelés (L)</t>
  </si>
  <si>
    <t>MAKDAI5L</t>
  </si>
  <si>
    <t>Kissné Dr. Svéda Mária</t>
  </si>
  <si>
    <t>Tűzálló anyagok vizsgálati módszerei (L)</t>
  </si>
  <si>
    <t>MAKDEN3L</t>
  </si>
  <si>
    <t>Dr. Póliska Csaba</t>
  </si>
  <si>
    <t>Űranyagtudomány (L)</t>
  </si>
  <si>
    <t>MAKDUT1L</t>
  </si>
  <si>
    <t>Dr. Bárczy Pál</t>
  </si>
  <si>
    <t>A képlékeny-alakítás elmélete</t>
  </si>
  <si>
    <t>MAKDFK1</t>
  </si>
  <si>
    <t>Adatelemzés</t>
  </si>
  <si>
    <t>MAKDKF5</t>
  </si>
  <si>
    <t>Anizotrópia vizsgálatok</t>
  </si>
  <si>
    <t>MAKDAI4</t>
  </si>
  <si>
    <t>Anyagok térfogati és határfelületi egyensúlya</t>
  </si>
  <si>
    <t>MAKDHN2</t>
  </si>
  <si>
    <t>Bevezetés a polimerek kémiájába</t>
  </si>
  <si>
    <t>MAKDPO4</t>
  </si>
  <si>
    <t>Égés- és gázosításelmélet</t>
  </si>
  <si>
    <t>MAKDEN1</t>
  </si>
  <si>
    <t>Elméleti kémia módszerek alkalmazása ipari folyamatokhoz</t>
  </si>
  <si>
    <t>MAKDKF4</t>
  </si>
  <si>
    <t>Építőanyagok, szilikátok, üvegek</t>
  </si>
  <si>
    <t>MAKDKE2</t>
  </si>
  <si>
    <t>Felülettechnológiák</t>
  </si>
  <si>
    <t>MAKDKM1</t>
  </si>
  <si>
    <t>Fémkinyerés és tisztítás elmélete</t>
  </si>
  <si>
    <t>MAKDKM4</t>
  </si>
  <si>
    <t>Fémkompozitok</t>
  </si>
  <si>
    <t>MAKDFH3</t>
  </si>
  <si>
    <t>Fémöntészeti ötvözetek és technológiák</t>
  </si>
  <si>
    <t>MAKDÖN4</t>
  </si>
  <si>
    <t>Hideg képlékenyalakító eljárások</t>
  </si>
  <si>
    <t>MAKDFK3</t>
  </si>
  <si>
    <t>Kémiai metallurgia-I</t>
  </si>
  <si>
    <t>MAKDKM2</t>
  </si>
  <si>
    <t>Kémiai metallurgia elméleti alapjai</t>
  </si>
  <si>
    <t>MAKDKM3</t>
  </si>
  <si>
    <t>Képelemzés</t>
  </si>
  <si>
    <t>MAKDAI1</t>
  </si>
  <si>
    <t>Kerámiák mechanikája és technológiája</t>
  </si>
  <si>
    <t>MAKDKE1</t>
  </si>
  <si>
    <t>Komputer-algebrai rendszerek alkalmazásai</t>
  </si>
  <si>
    <t>MAKDAI3</t>
  </si>
  <si>
    <t>Kristályosodás</t>
  </si>
  <si>
    <t>MAKDFH5</t>
  </si>
  <si>
    <t>Kutatástan</t>
  </si>
  <si>
    <t xml:space="preserve">MAKDHN1 </t>
  </si>
  <si>
    <t>Lézersugaras technológiák</t>
  </si>
  <si>
    <t>MAKDFH1</t>
  </si>
  <si>
    <t>Melegalakítás</t>
  </si>
  <si>
    <t>MAKDFK2</t>
  </si>
  <si>
    <t xml:space="preserve">Mesterséges intelligencia és anyagtudományi alkalmazásai </t>
  </si>
  <si>
    <t>MAKDAI6</t>
  </si>
  <si>
    <t>Műanyagfeldolgozás reológiája</t>
  </si>
  <si>
    <t>MAKDPO3</t>
  </si>
  <si>
    <t>Műanyagok feldolgozás technológiája</t>
  </si>
  <si>
    <t>MAKDPO5</t>
  </si>
  <si>
    <t>Nanotechnológiák</t>
  </si>
  <si>
    <t>MAKDHN3</t>
  </si>
  <si>
    <t>Nem konvencionális számítási eljárások a képelemzésben</t>
  </si>
  <si>
    <t>MAKDAI2</t>
  </si>
  <si>
    <t>Numerikus szimulációs eljárások</t>
  </si>
  <si>
    <t>MAKDUT2</t>
  </si>
  <si>
    <t>Nyomásos öntés</t>
  </si>
  <si>
    <t>MAKDÖN2</t>
  </si>
  <si>
    <t>Öntészeti folyamatok szimulációja</t>
  </si>
  <si>
    <t>MAKDÖN1</t>
  </si>
  <si>
    <t>Öntödei formázóanyagok és technológiák</t>
  </si>
  <si>
    <t>MAKDÖN3</t>
  </si>
  <si>
    <t>Öntöttvas elmélet</t>
  </si>
  <si>
    <t>MAKDÖN5</t>
  </si>
  <si>
    <t>Összetett rendszerek szimulációja, molekulatervezés és termokémia számítások</t>
  </si>
  <si>
    <t>MAKDKF3</t>
  </si>
  <si>
    <t>Polimerek fizikája</t>
  </si>
  <si>
    <t>MAKDPO1</t>
  </si>
  <si>
    <t>PVC anyag-ismeret</t>
  </si>
  <si>
    <t>MAKDPO2</t>
  </si>
  <si>
    <t>Röntgendiffrakciós módszerek</t>
  </si>
  <si>
    <t>MAKDFH2</t>
  </si>
  <si>
    <t>Szerves kémia technológia műszakiaknak</t>
  </si>
  <si>
    <t>MAKDKF1</t>
  </si>
  <si>
    <t>Szilárd fázisú átalakulások</t>
  </si>
  <si>
    <t>MAHDFH4</t>
  </si>
  <si>
    <t>Szorpció és katalízis</t>
  </si>
  <si>
    <t>MAKDKF2</t>
  </si>
  <si>
    <r>
      <t>T</t>
    </r>
    <r>
      <rPr>
        <sz val="10"/>
        <color rgb="FF000000"/>
        <rFont val="Cambria"/>
        <family val="1"/>
        <charset val="238"/>
      </rPr>
      <t>ranszmissziós számítások</t>
    </r>
  </si>
  <si>
    <t>MAHDEN4</t>
  </si>
  <si>
    <t>Transzportfolyamatok</t>
  </si>
  <si>
    <t>MAKDEN2</t>
  </si>
  <si>
    <t>Tudományos adatbázis kezelés</t>
  </si>
  <si>
    <t>MAKDAI5</t>
  </si>
  <si>
    <t>Tűzálló anyagok vizsgálati módszerei</t>
  </si>
  <si>
    <t>MAKDEN3</t>
  </si>
  <si>
    <t>Űranyagtudomány</t>
  </si>
  <si>
    <t>MAKDUT1</t>
  </si>
  <si>
    <t>Félév</t>
  </si>
  <si>
    <t>Kutatószeminárium címe</t>
  </si>
  <si>
    <t>Tárgyak/Témák</t>
  </si>
  <si>
    <t>Idő (óra/félév)</t>
  </si>
  <si>
    <t>Évfolyam</t>
  </si>
  <si>
    <t>Projekt(ek) neve</t>
  </si>
  <si>
    <t>Tevékenység(ek) témája</t>
  </si>
  <si>
    <t>nyelv</t>
  </si>
  <si>
    <t>megnevezés</t>
  </si>
  <si>
    <t>kredit</t>
  </si>
  <si>
    <t>Nyelv</t>
  </si>
  <si>
    <t>Publikáció típusa</t>
  </si>
  <si>
    <t>Szerzők</t>
  </si>
  <si>
    <t>Cím</t>
  </si>
  <si>
    <t>Megjelenés/előadás helye</t>
  </si>
  <si>
    <t>Oldalszám</t>
  </si>
  <si>
    <t>Hivatkozás</t>
  </si>
  <si>
    <t>külföldi</t>
  </si>
  <si>
    <t>nemzetközi folyóiratcikk, Q1</t>
  </si>
  <si>
    <t>magyar</t>
  </si>
  <si>
    <t>nemzetközi folyóiratcikk, Q2</t>
  </si>
  <si>
    <t>nemzetközi folyóiratcikk, Q3</t>
  </si>
  <si>
    <t>nemzetközi folyóiratcikk, Q4</t>
  </si>
  <si>
    <t>nem Q-s besorolású nemzetközi lektorált folyóiratcikk</t>
  </si>
  <si>
    <t>idegennyelvű magyar folyóiratcikk</t>
  </si>
  <si>
    <t>nemzetközi konferencián megjelent idegen nyelvű cikk</t>
  </si>
  <si>
    <t>nemzetközi konferencián megtartott előadás</t>
  </si>
  <si>
    <t>nemzetközi konferencián megtartott poszter</t>
  </si>
  <si>
    <t>magyar konferencián megjelent idegen nyelvű cikk</t>
  </si>
  <si>
    <t>magyar konferencián megtartott idegen nyelvű előadás</t>
  </si>
  <si>
    <t>magyar konferencián megtartott idegen nyelvű poszter</t>
  </si>
  <si>
    <t>magyar folyóiratban megjelent cikk</t>
  </si>
  <si>
    <t>magyar konferencián megjelent magyar nyelvű cikk</t>
  </si>
  <si>
    <t>magyar konferencián megtartott magyar nyelvű előadás</t>
  </si>
  <si>
    <t>magyar konferencián megtartott magyar nyelvű poszter</t>
  </si>
  <si>
    <t>Megnevezés</t>
  </si>
  <si>
    <t>Állapot</t>
  </si>
  <si>
    <t>Bejelentett</t>
  </si>
  <si>
    <t>Elfogadott</t>
  </si>
  <si>
    <t>Egyebek</t>
  </si>
  <si>
    <t>BESZÁMOLÓ</t>
  </si>
  <si>
    <t>Miskolci Egyetem</t>
  </si>
  <si>
    <t>Kerpely Antal Anyagtudományok és Technológiák Doktori Iskola</t>
  </si>
  <si>
    <t>Név:</t>
  </si>
  <si>
    <t>Törzssz.:</t>
  </si>
  <si>
    <t>Szemeszter:</t>
  </si>
  <si>
    <t>1. Teljesített vizsgák</t>
  </si>
  <si>
    <t>2. Teljesített kutatószemináriumok</t>
  </si>
  <si>
    <t>3. Oktatás</t>
  </si>
  <si>
    <t>Téma</t>
  </si>
  <si>
    <t>4. Kutatás</t>
  </si>
  <si>
    <t>Projekt neve, tevékenység témája</t>
  </si>
  <si>
    <t>5. Publikációk</t>
  </si>
  <si>
    <t>Publikáció</t>
  </si>
  <si>
    <t>6. Alkotások</t>
  </si>
  <si>
    <r>
      <t xml:space="preserve">Egyéb </t>
    </r>
    <r>
      <rPr>
        <sz val="11"/>
        <rFont val="Times New Roman"/>
        <family val="1"/>
        <charset val="238"/>
      </rPr>
      <t>(a fentiekhez)</t>
    </r>
  </si>
  <si>
    <t>Mindösszesen</t>
  </si>
  <si>
    <t>Dátum:</t>
  </si>
  <si>
    <t>………………………………………….</t>
  </si>
  <si>
    <t>(PhD-hallg.)</t>
  </si>
  <si>
    <t>A beszámolót elfogadásra javaslom.</t>
  </si>
  <si>
    <t>(Tud.vez.)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</si>
</sst>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Cambria"/>
      <family val="1"/>
      <charset val="238"/>
    </font>
    <font>
      <sz val="10"/>
      <color rgb="FF000000"/>
      <name val="Cambria"/>
      <family val="1"/>
      <charset val="238"/>
    </font>
    <font>
      <sz val="7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3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/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 style="thin">
        <color indexed="64"/>
      </bottom>
      <diagonal/>
    </border>
    <border>
      <left/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double">
        <color indexed="64"/>
      </right>
      <top style="slantDashDot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7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0" fillId="5" borderId="0" xfId="0" applyFill="1"/>
    <xf numFmtId="0" fontId="0" fillId="6" borderId="0" xfId="0" applyFill="1"/>
    <xf numFmtId="0" fontId="0" fillId="8" borderId="0" xfId="0" applyFill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/>
    <xf numFmtId="0" fontId="1" fillId="0" borderId="18" xfId="0" applyFont="1" applyBorder="1"/>
    <xf numFmtId="0" fontId="1" fillId="3" borderId="21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0" fillId="0" borderId="9" xfId="0" applyBorder="1"/>
    <xf numFmtId="0" fontId="1" fillId="0" borderId="3" xfId="0" applyFont="1" applyBorder="1" applyAlignment="1">
      <alignment horizontal="center" vertical="center" wrapText="1"/>
    </xf>
    <xf numFmtId="0" fontId="1" fillId="4" borderId="17" xfId="0" applyFont="1" applyFill="1" applyBorder="1" applyAlignment="1" applyProtection="1">
      <alignment horizontal="center"/>
      <protection locked="0" hidden="1"/>
    </xf>
    <xf numFmtId="0" fontId="1" fillId="4" borderId="18" xfId="0" applyFont="1" applyFill="1" applyBorder="1" applyAlignment="1" applyProtection="1">
      <alignment horizontal="center"/>
      <protection locked="0" hidden="1"/>
    </xf>
    <xf numFmtId="0" fontId="1" fillId="4" borderId="17" xfId="0" applyFont="1" applyFill="1" applyBorder="1" applyAlignment="1">
      <alignment horizontal="center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2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0" fillId="10" borderId="0" xfId="0" applyFill="1"/>
    <xf numFmtId="0" fontId="0" fillId="3" borderId="10" xfId="0" applyFill="1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/>
    </xf>
    <xf numFmtId="0" fontId="0" fillId="0" borderId="29" xfId="0" applyBorder="1"/>
    <xf numFmtId="0" fontId="0" fillId="0" borderId="16" xfId="0" applyBorder="1"/>
    <xf numFmtId="0" fontId="0" fillId="6" borderId="20" xfId="0" applyFill="1" applyBorder="1"/>
    <xf numFmtId="0" fontId="0" fillId="5" borderId="8" xfId="0" applyFill="1" applyBorder="1"/>
    <xf numFmtId="0" fontId="0" fillId="6" borderId="8" xfId="0" applyFill="1" applyBorder="1"/>
    <xf numFmtId="0" fontId="0" fillId="2" borderId="11" xfId="0" applyFill="1" applyBorder="1"/>
    <xf numFmtId="0" fontId="0" fillId="3" borderId="12" xfId="0" applyFill="1" applyBorder="1"/>
    <xf numFmtId="0" fontId="0" fillId="2" borderId="12" xfId="0" applyFill="1" applyBorder="1"/>
    <xf numFmtId="0" fontId="0" fillId="7" borderId="13" xfId="0" applyFill="1" applyBorder="1"/>
    <xf numFmtId="14" fontId="0" fillId="7" borderId="21" xfId="0" applyNumberFormat="1" applyFill="1" applyBorder="1"/>
    <xf numFmtId="0" fontId="0" fillId="0" borderId="32" xfId="0" applyBorder="1"/>
    <xf numFmtId="0" fontId="0" fillId="0" borderId="15" xfId="0" applyBorder="1"/>
    <xf numFmtId="0" fontId="0" fillId="2" borderId="21" xfId="0" applyFill="1" applyBorder="1" applyAlignment="1">
      <alignment horizontal="center" vertical="center"/>
    </xf>
    <xf numFmtId="0" fontId="3" fillId="0" borderId="29" xfId="0" applyFont="1" applyBorder="1" applyAlignment="1">
      <alignment horizontal="left"/>
    </xf>
    <xf numFmtId="0" fontId="1" fillId="0" borderId="29" xfId="0" applyFont="1" applyBorder="1"/>
    <xf numFmtId="0" fontId="1" fillId="0" borderId="29" xfId="0" applyFont="1" applyBorder="1" applyAlignment="1">
      <alignment horizontal="center"/>
    </xf>
    <xf numFmtId="1" fontId="1" fillId="0" borderId="38" xfId="0" applyNumberFormat="1" applyFont="1" applyBorder="1" applyAlignment="1">
      <alignment horizont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 wrapText="1"/>
    </xf>
    <xf numFmtId="49" fontId="1" fillId="6" borderId="6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49" fontId="1" fillId="6" borderId="45" xfId="0" applyNumberFormat="1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1" fontId="1" fillId="9" borderId="48" xfId="0" applyNumberFormat="1" applyFont="1" applyFill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9" borderId="48" xfId="0" applyFont="1" applyFill="1" applyBorder="1" applyAlignment="1">
      <alignment horizontal="center"/>
    </xf>
    <xf numFmtId="0" fontId="1" fillId="0" borderId="49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left"/>
    </xf>
    <xf numFmtId="0" fontId="1" fillId="0" borderId="56" xfId="0" applyFont="1" applyBorder="1"/>
    <xf numFmtId="0" fontId="1" fillId="0" borderId="57" xfId="0" applyFont="1" applyBorder="1" applyAlignment="1">
      <alignment horizontal="center" vertical="center" wrapText="1"/>
    </xf>
    <xf numFmtId="0" fontId="1" fillId="0" borderId="59" xfId="0" applyFont="1" applyBorder="1"/>
    <xf numFmtId="0" fontId="1" fillId="0" borderId="29" xfId="0" applyFont="1" applyBorder="1" applyAlignment="1">
      <alignment vertical="center"/>
    </xf>
    <xf numFmtId="0" fontId="1" fillId="0" borderId="5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14" fontId="1" fillId="0" borderId="30" xfId="0" applyNumberFormat="1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/>
    </xf>
    <xf numFmtId="0" fontId="1" fillId="0" borderId="19" xfId="0" applyFont="1" applyBorder="1"/>
    <xf numFmtId="0" fontId="1" fillId="0" borderId="2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7" borderId="47" xfId="0" applyFont="1" applyFill="1" applyBorder="1" applyAlignment="1">
      <alignment horizontal="center"/>
    </xf>
    <xf numFmtId="0" fontId="3" fillId="0" borderId="7" xfId="0" applyFont="1" applyBorder="1"/>
    <xf numFmtId="0" fontId="1" fillId="0" borderId="36" xfId="0" applyFont="1" applyBorder="1"/>
    <xf numFmtId="0" fontId="1" fillId="0" borderId="6" xfId="0" applyFont="1" applyBorder="1"/>
    <xf numFmtId="0" fontId="1" fillId="0" borderId="63" xfId="0" applyFont="1" applyBorder="1"/>
    <xf numFmtId="0" fontId="1" fillId="0" borderId="46" xfId="0" applyFont="1" applyBorder="1"/>
    <xf numFmtId="0" fontId="1" fillId="0" borderId="64" xfId="0" applyFont="1" applyBorder="1" applyAlignment="1">
      <alignment horizontal="center"/>
    </xf>
    <xf numFmtId="1" fontId="1" fillId="12" borderId="55" xfId="0" applyNumberFormat="1" applyFont="1" applyFill="1" applyBorder="1" applyAlignment="1">
      <alignment horizontal="center"/>
    </xf>
    <xf numFmtId="0" fontId="1" fillId="9" borderId="67" xfId="0" applyFont="1" applyFill="1" applyBorder="1" applyAlignment="1">
      <alignment horizontal="center"/>
    </xf>
    <xf numFmtId="0" fontId="1" fillId="0" borderId="58" xfId="0" applyFont="1" applyBorder="1"/>
    <xf numFmtId="0" fontId="1" fillId="0" borderId="28" xfId="0" applyFont="1" applyBorder="1" applyAlignment="1">
      <alignment horizontal="left" vertical="center"/>
    </xf>
    <xf numFmtId="0" fontId="3" fillId="0" borderId="3" xfId="0" applyFont="1" applyBorder="1" applyAlignment="1">
      <alignment horizontal="right"/>
    </xf>
    <xf numFmtId="0" fontId="1" fillId="0" borderId="70" xfId="0" applyFont="1" applyBorder="1"/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1" fillId="11" borderId="50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11" borderId="49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 vertical="center" wrapText="1"/>
    </xf>
    <xf numFmtId="0" fontId="1" fillId="11" borderId="49" xfId="0" applyFont="1" applyFill="1" applyBorder="1" applyAlignment="1">
      <alignment horizontal="center" vertical="center" wrapText="1"/>
    </xf>
    <xf numFmtId="0" fontId="6" fillId="11" borderId="24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14" fontId="0" fillId="6" borderId="8" xfId="0" applyNumberFormat="1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41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" fontId="1" fillId="0" borderId="37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40" xfId="0" applyNumberFormat="1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14" fontId="0" fillId="6" borderId="20" xfId="0" applyNumberForma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14" fontId="0" fillId="6" borderId="15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1" fillId="6" borderId="8" xfId="0" applyNumberFormat="1" applyFont="1" applyFill="1" applyBorder="1" applyAlignment="1">
      <alignment horizontal="center" vertical="center" wrapText="1"/>
    </xf>
    <xf numFmtId="0" fontId="7" fillId="6" borderId="8" xfId="1" applyFill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/>
    </xf>
    <xf numFmtId="14" fontId="1" fillId="0" borderId="0" xfId="0" applyNumberFormat="1" applyFont="1" applyAlignment="1">
      <alignment horizontal="left"/>
    </xf>
    <xf numFmtId="0" fontId="0" fillId="0" borderId="0" xfId="0" applyProtection="1">
      <protection locked="0"/>
    </xf>
    <xf numFmtId="0" fontId="0" fillId="8" borderId="0" xfId="0" applyFill="1" applyProtection="1">
      <protection locked="0"/>
    </xf>
    <xf numFmtId="0" fontId="0" fillId="6" borderId="0" xfId="0" applyFill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6" borderId="9" xfId="0" applyFont="1" applyFill="1" applyBorder="1" applyAlignment="1" applyProtection="1">
      <alignment horizontal="left" vertical="center"/>
      <protection locked="0"/>
    </xf>
    <xf numFmtId="0" fontId="4" fillId="8" borderId="9" xfId="0" applyFont="1" applyFill="1" applyBorder="1" applyAlignment="1" applyProtection="1">
      <alignment horizontal="left" vertical="center"/>
      <protection locked="0"/>
    </xf>
    <xf numFmtId="0" fontId="1" fillId="4" borderId="16" xfId="0" applyFont="1" applyFill="1" applyBorder="1" applyAlignment="1" applyProtection="1">
      <alignment horizontal="center"/>
      <protection locked="0" hidden="1"/>
    </xf>
    <xf numFmtId="0" fontId="0" fillId="6" borderId="8" xfId="0" applyFill="1" applyBorder="1" applyAlignment="1">
      <alignment horizontal="center" vertical="center" wrapText="1"/>
    </xf>
    <xf numFmtId="14" fontId="1" fillId="6" borderId="22" xfId="0" applyNumberFormat="1" applyFont="1" applyFill="1" applyBorder="1" applyAlignment="1">
      <alignment horizontal="center" vertical="center" wrapText="1"/>
    </xf>
    <xf numFmtId="14" fontId="7" fillId="6" borderId="17" xfId="1" applyNumberFormat="1" applyFill="1" applyBorder="1" applyAlignment="1">
      <alignment horizontal="center" vertical="center" wrapText="1"/>
    </xf>
    <xf numFmtId="0" fontId="10" fillId="6" borderId="8" xfId="1" applyFont="1" applyFill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/>
    </xf>
    <xf numFmtId="0" fontId="1" fillId="0" borderId="28" xfId="0" applyFont="1" applyBorder="1"/>
    <xf numFmtId="0" fontId="0" fillId="5" borderId="23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1" fillId="6" borderId="0" xfId="0" applyFont="1" applyFill="1" applyProtection="1">
      <protection locked="0"/>
    </xf>
    <xf numFmtId="0" fontId="5" fillId="6" borderId="9" xfId="0" applyFont="1" applyFill="1" applyBorder="1" applyAlignment="1" applyProtection="1">
      <alignment horizontal="left" vertical="center"/>
      <protection locked="0"/>
    </xf>
    <xf numFmtId="0" fontId="11" fillId="6" borderId="9" xfId="0" applyFont="1" applyFill="1" applyBorder="1" applyProtection="1">
      <protection locked="0"/>
    </xf>
    <xf numFmtId="0" fontId="5" fillId="8" borderId="9" xfId="0" applyFont="1" applyFill="1" applyBorder="1" applyAlignment="1" applyProtection="1">
      <alignment horizontal="left" vertical="center"/>
      <protection locked="0"/>
    </xf>
    <xf numFmtId="0" fontId="11" fillId="8" borderId="9" xfId="0" applyFont="1" applyFill="1" applyBorder="1" applyProtection="1">
      <protection locked="0"/>
    </xf>
    <xf numFmtId="0" fontId="11" fillId="8" borderId="0" xfId="0" applyFont="1" applyFill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" fillId="0" borderId="47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" fillId="0" borderId="13" xfId="0" applyFont="1" applyBorder="1" applyAlignment="1">
      <alignment horizontal="center" vertical="center" wrapText="1"/>
    </xf>
    <xf numFmtId="14" fontId="1" fillId="6" borderId="13" xfId="0" applyNumberFormat="1" applyFont="1" applyFill="1" applyBorder="1" applyAlignment="1">
      <alignment horizontal="center" vertical="center" wrapText="1"/>
    </xf>
    <xf numFmtId="0" fontId="15" fillId="0" borderId="56" xfId="0" applyFont="1" applyBorder="1"/>
    <xf numFmtId="0" fontId="15" fillId="0" borderId="56" xfId="0" applyFont="1" applyBorder="1" applyAlignment="1">
      <alignment horizontal="left"/>
    </xf>
    <xf numFmtId="0" fontId="15" fillId="0" borderId="69" xfId="0" applyFont="1" applyBorder="1" applyAlignment="1">
      <alignment horizontal="left"/>
    </xf>
    <xf numFmtId="0" fontId="15" fillId="0" borderId="62" xfId="0" applyFont="1" applyBorder="1"/>
    <xf numFmtId="0" fontId="1" fillId="0" borderId="1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30" xfId="0" applyNumberFormat="1" applyFont="1" applyBorder="1" applyAlignment="1">
      <alignment horizontal="center" vertical="center"/>
    </xf>
    <xf numFmtId="0" fontId="0" fillId="0" borderId="91" xfId="0" applyBorder="1"/>
    <xf numFmtId="0" fontId="0" fillId="0" borderId="91" xfId="0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1" fillId="6" borderId="22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12" fillId="0" borderId="74" xfId="0" applyFont="1" applyBorder="1" applyAlignment="1">
      <alignment horizontal="center"/>
    </xf>
    <xf numFmtId="0" fontId="12" fillId="0" borderId="75" xfId="0" applyFont="1" applyBorder="1" applyAlignment="1">
      <alignment horizontal="center"/>
    </xf>
    <xf numFmtId="0" fontId="12" fillId="0" borderId="76" xfId="0" applyFont="1" applyBorder="1" applyAlignment="1">
      <alignment horizontal="center"/>
    </xf>
    <xf numFmtId="0" fontId="14" fillId="0" borderId="56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4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11" borderId="1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/>
    </xf>
    <xf numFmtId="0" fontId="1" fillId="0" borderId="60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7" borderId="50" xfId="0" applyFont="1" applyFill="1" applyBorder="1" applyAlignment="1">
      <alignment horizontal="center" vertical="center"/>
    </xf>
    <xf numFmtId="0" fontId="1" fillId="7" borderId="52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73" xfId="0" applyFont="1" applyBorder="1" applyAlignment="1">
      <alignment horizontal="center" vertical="center"/>
    </xf>
    <xf numFmtId="0" fontId="9" fillId="0" borderId="3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4" fontId="1" fillId="0" borderId="25" xfId="0" applyNumberFormat="1" applyFont="1" applyBorder="1" applyAlignment="1">
      <alignment horizontal="center" vertical="center"/>
    </xf>
    <xf numFmtId="1" fontId="1" fillId="0" borderId="5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1" fillId="0" borderId="79" xfId="0" applyFont="1" applyBorder="1" applyAlignment="1">
      <alignment horizontal="center" vertical="center"/>
    </xf>
    <xf numFmtId="14" fontId="1" fillId="0" borderId="24" xfId="0" applyNumberFormat="1" applyFont="1" applyBorder="1" applyAlignment="1">
      <alignment horizontal="center" vertical="center"/>
    </xf>
    <xf numFmtId="14" fontId="1" fillId="0" borderId="83" xfId="0" applyNumberFormat="1" applyFont="1" applyBorder="1" applyAlignment="1">
      <alignment horizontal="center" vertical="center"/>
    </xf>
    <xf numFmtId="1" fontId="1" fillId="0" borderId="50" xfId="0" applyNumberFormat="1" applyFont="1" applyBorder="1" applyAlignment="1">
      <alignment horizontal="center"/>
    </xf>
    <xf numFmtId="1" fontId="1" fillId="0" borderId="84" xfId="0" applyNumberFormat="1" applyFont="1" applyBorder="1" applyAlignment="1">
      <alignment horizontal="center"/>
    </xf>
    <xf numFmtId="0" fontId="9" fillId="0" borderId="80" xfId="0" applyFont="1" applyBorder="1" applyAlignment="1">
      <alignment horizontal="left" vertical="center"/>
    </xf>
    <xf numFmtId="0" fontId="9" fillId="0" borderId="81" xfId="0" applyFont="1" applyBorder="1" applyAlignment="1">
      <alignment horizontal="left" vertical="center"/>
    </xf>
    <xf numFmtId="0" fontId="9" fillId="0" borderId="82" xfId="0" applyFont="1" applyBorder="1" applyAlignment="1">
      <alignment horizontal="left" vertical="center"/>
    </xf>
    <xf numFmtId="0" fontId="1" fillId="0" borderId="85" xfId="0" applyFont="1" applyBorder="1" applyAlignment="1">
      <alignment horizontal="center" vertical="center"/>
    </xf>
    <xf numFmtId="0" fontId="9" fillId="0" borderId="86" xfId="0" applyFont="1" applyBorder="1" applyAlignment="1">
      <alignment horizontal="left" vertical="center"/>
    </xf>
    <xf numFmtId="0" fontId="9" fillId="0" borderId="87" xfId="0" applyFont="1" applyBorder="1" applyAlignment="1">
      <alignment horizontal="left" vertical="center"/>
    </xf>
    <xf numFmtId="0" fontId="9" fillId="0" borderId="88" xfId="0" applyFont="1" applyBorder="1" applyAlignment="1">
      <alignment horizontal="left" vertical="center"/>
    </xf>
    <xf numFmtId="14" fontId="1" fillId="0" borderId="89" xfId="0" applyNumberFormat="1" applyFont="1" applyBorder="1" applyAlignment="1">
      <alignment horizontal="center" vertical="center"/>
    </xf>
    <xf numFmtId="1" fontId="1" fillId="0" borderId="90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61" xfId="0" applyFont="1" applyBorder="1" applyAlignment="1">
      <alignment horizontal="left"/>
    </xf>
    <xf numFmtId="0" fontId="1" fillId="0" borderId="77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1" fillId="0" borderId="45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14" fontId="1" fillId="0" borderId="31" xfId="0" applyNumberFormat="1" applyFont="1" applyBorder="1" applyAlignment="1">
      <alignment horizontal="center" vertical="center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9" fillId="0" borderId="39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4"/>
  <dimension ref="A2:F19"/>
  <sheetViews>
    <sheetView zoomScale="90" zoomScaleNormal="90" workbookViewId="0">
      <selection activeCell="D12" sqref="D12"/>
    </sheetView>
  </sheetViews>
  <sheetFormatPr defaultRowHeight="15"/>
  <cols>
    <col min="2" max="2" width="12.28515625" customWidth="1"/>
    <col min="3" max="3" width="52" customWidth="1"/>
    <col min="4" max="4" width="16.85546875" customWidth="1"/>
    <col min="6" max="6" width="9.140625" hidden="1" customWidth="1"/>
    <col min="11" max="11" width="9.28515625" customWidth="1"/>
  </cols>
  <sheetData>
    <row r="2" spans="1:6" ht="15.75" thickBot="1">
      <c r="B2" s="38"/>
      <c r="C2" s="38"/>
      <c r="F2" s="32" t="s">
        <v>0</v>
      </c>
    </row>
    <row r="3" spans="1:6">
      <c r="A3" s="39"/>
      <c r="B3" s="43" t="s">
        <v>1</v>
      </c>
      <c r="C3" s="40"/>
      <c r="F3" s="32"/>
    </row>
    <row r="4" spans="1:6">
      <c r="A4" s="39"/>
      <c r="B4" s="44" t="s">
        <v>0</v>
      </c>
      <c r="C4" s="41"/>
      <c r="F4" s="32" t="s">
        <v>2</v>
      </c>
    </row>
    <row r="5" spans="1:6" ht="15.75" thickBot="1">
      <c r="A5" s="39"/>
      <c r="B5" s="45" t="s">
        <v>3</v>
      </c>
      <c r="C5" s="42"/>
      <c r="D5" s="38"/>
      <c r="F5" s="32" t="s">
        <v>4</v>
      </c>
    </row>
    <row r="6" spans="1:6" ht="15.75" thickBot="1">
      <c r="A6" s="39"/>
      <c r="B6" s="46" t="s">
        <v>5</v>
      </c>
      <c r="C6" s="46"/>
      <c r="D6" s="47"/>
      <c r="F6" s="32" t="s">
        <v>6</v>
      </c>
    </row>
    <row r="7" spans="1:6">
      <c r="F7" s="32" t="s">
        <v>7</v>
      </c>
    </row>
    <row r="8" spans="1:6">
      <c r="F8" s="32" t="s">
        <v>8</v>
      </c>
    </row>
    <row r="9" spans="1:6">
      <c r="F9" s="32" t="s">
        <v>9</v>
      </c>
    </row>
    <row r="12" spans="1:6">
      <c r="F12" t="s">
        <v>10</v>
      </c>
    </row>
    <row r="13" spans="1:6">
      <c r="F13" t="s">
        <v>11</v>
      </c>
    </row>
    <row r="14" spans="1:6">
      <c r="F14" t="s">
        <v>12</v>
      </c>
    </row>
    <row r="15" spans="1:6">
      <c r="F15" t="s">
        <v>13</v>
      </c>
    </row>
    <row r="16" spans="1:6">
      <c r="F16" t="s">
        <v>14</v>
      </c>
    </row>
    <row r="17" spans="6:6">
      <c r="F17" t="s">
        <v>15</v>
      </c>
    </row>
    <row r="18" spans="6:6">
      <c r="F18" t="s">
        <v>16</v>
      </c>
    </row>
    <row r="19" spans="6:6">
      <c r="F19" t="s">
        <v>17</v>
      </c>
    </row>
  </sheetData>
  <dataValidations count="2">
    <dataValidation type="list" allowBlank="1" showInputMessage="1" showErrorMessage="1" sqref="C4" xr:uid="{00000000-0002-0000-0000-000000000000}">
      <formula1>$F$3:$F$9</formula1>
    </dataValidation>
    <dataValidation type="list" allowBlank="1" showInputMessage="1" showErrorMessage="1" sqref="C5" xr:uid="{00000000-0002-0000-0000-000001000000}">
      <formula1>$F$12:$F$19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1"/>
  <dimension ref="B1:T100"/>
  <sheetViews>
    <sheetView zoomScale="80" zoomScaleNormal="80" workbookViewId="0">
      <selection activeCell="C6" sqref="C6:G8"/>
    </sheetView>
  </sheetViews>
  <sheetFormatPr defaultRowHeight="15"/>
  <cols>
    <col min="2" max="3" width="15.140625" customWidth="1"/>
    <col min="4" max="4" width="50.28515625" customWidth="1"/>
    <col min="5" max="5" width="28.85546875" customWidth="1"/>
    <col min="6" max="6" width="14.85546875" customWidth="1"/>
    <col min="7" max="7" width="13.140625" bestFit="1" customWidth="1"/>
    <col min="8" max="8" width="10" customWidth="1"/>
    <col min="9" max="9" width="11.7109375" style="155" hidden="1" customWidth="1"/>
    <col min="10" max="10" width="11.42578125" style="155" hidden="1" customWidth="1"/>
    <col min="11" max="11" width="31.42578125" style="155" hidden="1" customWidth="1"/>
    <col min="12" max="12" width="15.140625" style="155" hidden="1" customWidth="1"/>
    <col min="13" max="13" width="17.42578125" style="155" hidden="1" customWidth="1"/>
    <col min="14" max="14" width="10.7109375" style="155" hidden="1" customWidth="1"/>
  </cols>
  <sheetData>
    <row r="1" spans="2:20">
      <c r="I1" s="155" t="s">
        <v>18</v>
      </c>
    </row>
    <row r="2" spans="2:20">
      <c r="I2" s="155" t="s">
        <v>19</v>
      </c>
    </row>
    <row r="3" spans="2:20" ht="15.75" thickBot="1">
      <c r="I3" s="155" t="s">
        <v>20</v>
      </c>
    </row>
    <row r="4" spans="2:20" ht="15.75" thickBot="1">
      <c r="B4" s="33" t="s">
        <v>21</v>
      </c>
      <c r="C4" s="200" t="s">
        <v>22</v>
      </c>
      <c r="D4" s="201"/>
      <c r="E4" s="201"/>
      <c r="F4" s="201"/>
      <c r="G4" s="202"/>
      <c r="I4" s="156" t="s">
        <v>19</v>
      </c>
      <c r="J4" s="157" t="s">
        <v>20</v>
      </c>
      <c r="K4" s="155" t="s">
        <v>23</v>
      </c>
      <c r="L4" s="155" t="s">
        <v>24</v>
      </c>
      <c r="M4" s="155" t="s">
        <v>25</v>
      </c>
      <c r="N4" s="155" t="s">
        <v>26</v>
      </c>
    </row>
    <row r="5" spans="2:20" ht="21" customHeight="1" thickBot="1">
      <c r="B5" s="196" t="s">
        <v>19</v>
      </c>
      <c r="C5" s="20" t="s">
        <v>24</v>
      </c>
      <c r="D5" s="19" t="s">
        <v>23</v>
      </c>
      <c r="E5" s="16" t="s">
        <v>25</v>
      </c>
      <c r="F5" s="36" t="s">
        <v>27</v>
      </c>
      <c r="G5" s="15" t="s">
        <v>26</v>
      </c>
      <c r="I5" s="158"/>
    </row>
    <row r="6" spans="2:20" ht="20.25" customHeight="1" thickBot="1">
      <c r="B6" s="7">
        <v>1</v>
      </c>
      <c r="C6" s="21"/>
      <c r="D6" s="27"/>
      <c r="E6" s="17"/>
      <c r="F6" s="163"/>
      <c r="G6" s="13"/>
      <c r="K6" s="159" t="s">
        <v>28</v>
      </c>
      <c r="L6" s="159" t="s">
        <v>29</v>
      </c>
      <c r="M6" s="159" t="s">
        <v>30</v>
      </c>
      <c r="N6" s="157">
        <v>10</v>
      </c>
    </row>
    <row r="7" spans="2:20" ht="19.5" customHeight="1" thickBot="1">
      <c r="B7" s="8">
        <v>2</v>
      </c>
      <c r="C7" s="21"/>
      <c r="D7" s="25"/>
      <c r="E7" s="17"/>
      <c r="F7" s="163"/>
      <c r="G7" s="13"/>
      <c r="K7" s="159" t="s">
        <v>31</v>
      </c>
      <c r="L7" s="159" t="s">
        <v>32</v>
      </c>
      <c r="M7" s="159" t="s">
        <v>33</v>
      </c>
      <c r="N7" s="157">
        <v>10</v>
      </c>
    </row>
    <row r="8" spans="2:20" ht="18" customHeight="1" thickBot="1">
      <c r="B8" s="9">
        <v>3</v>
      </c>
      <c r="C8" s="21"/>
      <c r="D8" s="25"/>
      <c r="E8" s="17"/>
      <c r="F8" s="163"/>
      <c r="G8" s="13"/>
      <c r="K8" s="159" t="s">
        <v>34</v>
      </c>
      <c r="L8" s="159" t="s">
        <v>35</v>
      </c>
      <c r="M8" s="159" t="s">
        <v>36</v>
      </c>
      <c r="N8" s="157">
        <v>10</v>
      </c>
    </row>
    <row r="9" spans="2:20" ht="19.5" customHeight="1" thickBot="1">
      <c r="B9" s="8">
        <v>4</v>
      </c>
      <c r="C9" s="21" t="str">
        <f t="shared" ref="C6:C11" si="0">IF(D9="","",VLOOKUP(D9,$K$5:$N$95,2,0))</f>
        <v/>
      </c>
      <c r="D9" s="25"/>
      <c r="E9" s="17" t="str">
        <f t="shared" ref="E6:E11" si="1">IF(D9="","",VLOOKUP(D9,$K$5:$N$95,3,0))</f>
        <v/>
      </c>
      <c r="F9" s="163"/>
      <c r="G9" s="13" t="str">
        <f t="shared" ref="G6:G11" si="2">IF(D9="","",VLOOKUP(D9,$K$5:$N$95,4,0))</f>
        <v/>
      </c>
      <c r="K9" s="159" t="s">
        <v>37</v>
      </c>
      <c r="L9" s="159" t="s">
        <v>38</v>
      </c>
      <c r="M9" s="159" t="s">
        <v>39</v>
      </c>
      <c r="N9" s="157">
        <v>10</v>
      </c>
    </row>
    <row r="10" spans="2:20" ht="19.5" customHeight="1" thickBot="1">
      <c r="B10" s="9">
        <v>5</v>
      </c>
      <c r="C10" s="21" t="str">
        <f t="shared" si="0"/>
        <v/>
      </c>
      <c r="D10" s="161"/>
      <c r="E10" s="17" t="str">
        <f t="shared" si="1"/>
        <v/>
      </c>
      <c r="F10" s="163"/>
      <c r="G10" s="13" t="str">
        <f t="shared" si="2"/>
        <v/>
      </c>
      <c r="K10" s="159" t="s">
        <v>40</v>
      </c>
      <c r="L10" s="159" t="s">
        <v>41</v>
      </c>
      <c r="M10" s="159" t="s">
        <v>42</v>
      </c>
      <c r="N10" s="157">
        <v>10</v>
      </c>
      <c r="Q10" s="180"/>
      <c r="R10" s="180"/>
      <c r="S10" s="180"/>
      <c r="T10" s="155"/>
    </row>
    <row r="11" spans="2:20" ht="19.5" customHeight="1" thickBot="1">
      <c r="B11" s="184">
        <v>6</v>
      </c>
      <c r="C11" s="22" t="str">
        <f t="shared" si="0"/>
        <v/>
      </c>
      <c r="D11" s="26"/>
      <c r="E11" s="18" t="str">
        <f t="shared" si="1"/>
        <v/>
      </c>
      <c r="F11" s="163"/>
      <c r="G11" s="14" t="str">
        <f t="shared" si="2"/>
        <v/>
      </c>
      <c r="K11" s="159" t="s">
        <v>43</v>
      </c>
      <c r="L11" s="159" t="s">
        <v>44</v>
      </c>
      <c r="M11" s="159" t="s">
        <v>45</v>
      </c>
      <c r="N11" s="157">
        <v>10</v>
      </c>
    </row>
    <row r="12" spans="2:20" ht="15.75" thickBot="1">
      <c r="F12" s="23" t="s">
        <v>46</v>
      </c>
      <c r="G12" s="37">
        <f>SUM(G6:G11)</f>
        <v>0</v>
      </c>
      <c r="K12" s="159" t="s">
        <v>47</v>
      </c>
      <c r="L12" s="159" t="s">
        <v>48</v>
      </c>
      <c r="M12" s="159" t="s">
        <v>49</v>
      </c>
      <c r="N12" s="157">
        <v>10</v>
      </c>
    </row>
    <row r="13" spans="2:20" ht="15.75" thickBot="1">
      <c r="K13" s="159" t="s">
        <v>50</v>
      </c>
      <c r="L13" s="159" t="s">
        <v>51</v>
      </c>
      <c r="M13" s="159" t="s">
        <v>52</v>
      </c>
      <c r="N13" s="157">
        <v>10</v>
      </c>
    </row>
    <row r="14" spans="2:20" ht="15.75" thickBot="1">
      <c r="K14" s="159" t="s">
        <v>53</v>
      </c>
      <c r="L14" s="159" t="s">
        <v>54</v>
      </c>
      <c r="M14" s="159" t="s">
        <v>55</v>
      </c>
      <c r="N14" s="157">
        <v>10</v>
      </c>
    </row>
    <row r="15" spans="2:20" ht="15.75" thickBot="1">
      <c r="K15" s="159" t="s">
        <v>56</v>
      </c>
      <c r="L15" s="159" t="s">
        <v>57</v>
      </c>
      <c r="M15" s="159" t="s">
        <v>58</v>
      </c>
      <c r="N15" s="157">
        <v>10</v>
      </c>
    </row>
    <row r="16" spans="2:20" ht="15.75" thickBot="1">
      <c r="K16" s="159" t="s">
        <v>59</v>
      </c>
      <c r="L16" s="159" t="s">
        <v>60</v>
      </c>
      <c r="M16" s="159" t="s">
        <v>61</v>
      </c>
      <c r="N16" s="157">
        <v>10</v>
      </c>
    </row>
    <row r="17" spans="11:14" ht="15.75" thickBot="1">
      <c r="K17" s="159" t="s">
        <v>62</v>
      </c>
      <c r="L17" s="159" t="s">
        <v>63</v>
      </c>
      <c r="M17" s="159" t="s">
        <v>64</v>
      </c>
      <c r="N17" s="157">
        <v>10</v>
      </c>
    </row>
    <row r="18" spans="11:14" ht="15.75" thickBot="1">
      <c r="K18" s="159" t="s">
        <v>65</v>
      </c>
      <c r="L18" s="159" t="s">
        <v>66</v>
      </c>
      <c r="M18" s="159" t="s">
        <v>30</v>
      </c>
      <c r="N18" s="157">
        <v>10</v>
      </c>
    </row>
    <row r="19" spans="11:14" ht="15.75" thickBot="1">
      <c r="K19" s="159" t="s">
        <v>67</v>
      </c>
      <c r="L19" s="159" t="s">
        <v>68</v>
      </c>
      <c r="M19" s="159" t="s">
        <v>55</v>
      </c>
      <c r="N19" s="157">
        <v>10</v>
      </c>
    </row>
    <row r="20" spans="11:14" ht="15.75" thickBot="1">
      <c r="K20" s="159" t="s">
        <v>69</v>
      </c>
      <c r="L20" s="159" t="s">
        <v>70</v>
      </c>
      <c r="M20" s="159" t="s">
        <v>58</v>
      </c>
      <c r="N20" s="157">
        <v>10</v>
      </c>
    </row>
    <row r="21" spans="11:14" ht="15.75" thickBot="1">
      <c r="K21" s="159" t="s">
        <v>71</v>
      </c>
      <c r="L21" s="159" t="s">
        <v>72</v>
      </c>
      <c r="M21" s="159" t="s">
        <v>61</v>
      </c>
      <c r="N21" s="157">
        <v>10</v>
      </c>
    </row>
    <row r="22" spans="11:14" ht="15.75" thickBot="1">
      <c r="K22" s="159" t="s">
        <v>73</v>
      </c>
      <c r="L22" s="159" t="s">
        <v>74</v>
      </c>
      <c r="M22" s="159" t="s">
        <v>52</v>
      </c>
      <c r="N22" s="157">
        <v>10</v>
      </c>
    </row>
    <row r="23" spans="11:14" ht="15.75" thickBot="1">
      <c r="K23" s="159" t="s">
        <v>75</v>
      </c>
      <c r="L23" s="159" t="s">
        <v>76</v>
      </c>
      <c r="M23" s="159" t="s">
        <v>77</v>
      </c>
      <c r="N23" s="157">
        <v>10</v>
      </c>
    </row>
    <row r="24" spans="11:14" ht="15.75" thickBot="1">
      <c r="K24" s="159" t="s">
        <v>78</v>
      </c>
      <c r="L24" s="159" t="s">
        <v>79</v>
      </c>
      <c r="M24" s="159" t="s">
        <v>80</v>
      </c>
      <c r="N24" s="157">
        <v>10</v>
      </c>
    </row>
    <row r="25" spans="11:14" ht="15.75" thickBot="1">
      <c r="K25" s="159" t="s">
        <v>81</v>
      </c>
      <c r="L25" s="159" t="s">
        <v>82</v>
      </c>
      <c r="M25" s="159" t="s">
        <v>39</v>
      </c>
      <c r="N25" s="157">
        <v>2</v>
      </c>
    </row>
    <row r="26" spans="11:14" ht="15.75" thickBot="1">
      <c r="K26" s="159" t="s">
        <v>83</v>
      </c>
      <c r="L26" s="159" t="s">
        <v>84</v>
      </c>
      <c r="M26" s="159" t="s">
        <v>85</v>
      </c>
      <c r="N26" s="157">
        <v>10</v>
      </c>
    </row>
    <row r="27" spans="11:14" ht="15.75" thickBot="1">
      <c r="K27" s="159" t="s">
        <v>86</v>
      </c>
      <c r="L27" s="159" t="s">
        <v>87</v>
      </c>
      <c r="M27" s="159" t="s">
        <v>88</v>
      </c>
      <c r="N27" s="157">
        <v>10</v>
      </c>
    </row>
    <row r="28" spans="11:14" ht="15.75" thickBot="1">
      <c r="K28" s="176" t="s">
        <v>89</v>
      </c>
      <c r="L28" s="176" t="s">
        <v>90</v>
      </c>
      <c r="M28" s="176" t="s">
        <v>91</v>
      </c>
      <c r="N28" s="174">
        <v>10</v>
      </c>
    </row>
    <row r="29" spans="11:14" ht="15.75" thickBot="1">
      <c r="K29" s="159" t="s">
        <v>92</v>
      </c>
      <c r="L29" s="159" t="s">
        <v>93</v>
      </c>
      <c r="M29" s="159" t="s">
        <v>94</v>
      </c>
      <c r="N29" s="157">
        <v>10</v>
      </c>
    </row>
    <row r="30" spans="11:14" ht="15.75" thickBot="1">
      <c r="K30" s="159" t="s">
        <v>95</v>
      </c>
      <c r="L30" s="159" t="s">
        <v>96</v>
      </c>
      <c r="M30" s="159" t="s">
        <v>97</v>
      </c>
      <c r="N30" s="157">
        <v>10</v>
      </c>
    </row>
    <row r="31" spans="11:14" ht="15.75" thickBot="1">
      <c r="K31" s="159" t="s">
        <v>98</v>
      </c>
      <c r="L31" s="159" t="s">
        <v>99</v>
      </c>
      <c r="M31" s="159" t="s">
        <v>100</v>
      </c>
      <c r="N31" s="157">
        <v>10</v>
      </c>
    </row>
    <row r="32" spans="11:14" ht="15.75" thickBot="1">
      <c r="K32" s="159" t="s">
        <v>101</v>
      </c>
      <c r="L32" s="159" t="s">
        <v>102</v>
      </c>
      <c r="M32" s="159" t="s">
        <v>103</v>
      </c>
      <c r="N32" s="157">
        <v>10</v>
      </c>
    </row>
    <row r="33" spans="11:14" ht="15.75" thickBot="1">
      <c r="K33" s="159" t="s">
        <v>104</v>
      </c>
      <c r="L33" s="159" t="s">
        <v>105</v>
      </c>
      <c r="M33" s="159" t="s">
        <v>103</v>
      </c>
      <c r="N33" s="157">
        <v>10</v>
      </c>
    </row>
    <row r="34" spans="11:14" ht="15.75" thickBot="1">
      <c r="K34" s="159" t="s">
        <v>106</v>
      </c>
      <c r="L34" s="159" t="s">
        <v>107</v>
      </c>
      <c r="M34" s="159" t="s">
        <v>108</v>
      </c>
      <c r="N34" s="157">
        <v>10</v>
      </c>
    </row>
    <row r="35" spans="11:14" ht="15.75" customHeight="1" thickBot="1">
      <c r="K35" s="159" t="s">
        <v>109</v>
      </c>
      <c r="L35" s="159" t="s">
        <v>110</v>
      </c>
      <c r="M35" s="159" t="s">
        <v>111</v>
      </c>
      <c r="N35" s="157">
        <v>10</v>
      </c>
    </row>
    <row r="36" spans="11:14" ht="15.75" thickBot="1">
      <c r="K36" s="159" t="s">
        <v>112</v>
      </c>
      <c r="L36" s="159" t="s">
        <v>113</v>
      </c>
      <c r="M36" s="159" t="s">
        <v>114</v>
      </c>
      <c r="N36" s="157">
        <v>10</v>
      </c>
    </row>
    <row r="37" spans="11:14" ht="15.75" thickBot="1">
      <c r="K37" s="159" t="s">
        <v>115</v>
      </c>
      <c r="L37" s="159" t="s">
        <v>116</v>
      </c>
      <c r="M37" s="159" t="s">
        <v>117</v>
      </c>
      <c r="N37" s="157">
        <v>10</v>
      </c>
    </row>
    <row r="38" spans="11:14" ht="15.75" thickBot="1">
      <c r="K38" s="159" t="s">
        <v>118</v>
      </c>
      <c r="L38" s="159" t="s">
        <v>119</v>
      </c>
      <c r="M38" s="159" t="s">
        <v>120</v>
      </c>
      <c r="N38" s="157">
        <v>10</v>
      </c>
    </row>
    <row r="39" spans="11:14" ht="15.75" thickBot="1">
      <c r="K39" s="159" t="s">
        <v>121</v>
      </c>
      <c r="L39" s="159" t="s">
        <v>122</v>
      </c>
      <c r="M39" s="159" t="s">
        <v>123</v>
      </c>
      <c r="N39" s="157">
        <v>10</v>
      </c>
    </row>
    <row r="40" spans="11:14" ht="15.75" thickBot="1">
      <c r="K40" s="159" t="s">
        <v>124</v>
      </c>
      <c r="L40" s="159" t="s">
        <v>125</v>
      </c>
      <c r="M40" s="159" t="s">
        <v>123</v>
      </c>
      <c r="N40" s="157">
        <v>10</v>
      </c>
    </row>
    <row r="41" spans="11:14" ht="15.75" thickBot="1">
      <c r="K41" s="159" t="s">
        <v>126</v>
      </c>
      <c r="L41" s="159" t="s">
        <v>127</v>
      </c>
      <c r="M41" s="159" t="s">
        <v>128</v>
      </c>
      <c r="N41" s="157">
        <v>10</v>
      </c>
    </row>
    <row r="42" spans="11:14" ht="15.75" thickBot="1">
      <c r="K42" s="159" t="s">
        <v>129</v>
      </c>
      <c r="L42" s="159" t="s">
        <v>130</v>
      </c>
      <c r="M42" s="159" t="s">
        <v>131</v>
      </c>
      <c r="N42" s="157">
        <v>10</v>
      </c>
    </row>
    <row r="43" spans="11:14" ht="15.75" thickBot="1">
      <c r="K43" s="159" t="s">
        <v>132</v>
      </c>
      <c r="L43" s="159" t="s">
        <v>133</v>
      </c>
      <c r="M43" s="159" t="s">
        <v>80</v>
      </c>
      <c r="N43" s="157">
        <v>10</v>
      </c>
    </row>
    <row r="44" spans="11:14" ht="15.75" thickBot="1">
      <c r="K44" s="159" t="s">
        <v>134</v>
      </c>
      <c r="L44" s="159" t="s">
        <v>135</v>
      </c>
      <c r="M44" s="159" t="s">
        <v>136</v>
      </c>
      <c r="N44" s="157">
        <v>10</v>
      </c>
    </row>
    <row r="45" spans="11:14" ht="15.75" thickBot="1">
      <c r="K45" s="159" t="s">
        <v>137</v>
      </c>
      <c r="L45" s="159" t="s">
        <v>138</v>
      </c>
      <c r="M45" s="159" t="s">
        <v>139</v>
      </c>
      <c r="N45" s="157">
        <v>10</v>
      </c>
    </row>
    <row r="46" spans="11:14" ht="15.75" thickBot="1">
      <c r="K46" s="159" t="s">
        <v>140</v>
      </c>
      <c r="L46" s="159" t="s">
        <v>141</v>
      </c>
      <c r="M46" s="159" t="s">
        <v>142</v>
      </c>
      <c r="N46" s="157">
        <v>10</v>
      </c>
    </row>
    <row r="47" spans="11:14" ht="15.75" thickBot="1">
      <c r="K47" s="159" t="s">
        <v>143</v>
      </c>
      <c r="L47" s="159" t="s">
        <v>144</v>
      </c>
      <c r="M47" s="159" t="s">
        <v>145</v>
      </c>
      <c r="N47" s="157">
        <v>2</v>
      </c>
    </row>
    <row r="48" spans="11:14" ht="15.75" thickBot="1">
      <c r="K48" s="175" t="s">
        <v>146</v>
      </c>
      <c r="L48" s="159" t="s">
        <v>147</v>
      </c>
      <c r="M48" s="159" t="s">
        <v>148</v>
      </c>
      <c r="N48" s="157">
        <v>10</v>
      </c>
    </row>
    <row r="49" spans="11:14" ht="15.75" thickBot="1">
      <c r="K49" s="159" t="s">
        <v>149</v>
      </c>
      <c r="L49" s="159" t="s">
        <v>150</v>
      </c>
      <c r="M49" s="159" t="s">
        <v>151</v>
      </c>
      <c r="N49" s="157">
        <v>10</v>
      </c>
    </row>
    <row r="50" spans="11:14" ht="15.75" thickBot="1">
      <c r="K50" s="176"/>
      <c r="L50" s="176"/>
      <c r="M50" s="176"/>
      <c r="N50" s="174"/>
    </row>
    <row r="51" spans="11:14" ht="17.25" customHeight="1" thickBot="1">
      <c r="K51" s="160" t="s">
        <v>152</v>
      </c>
      <c r="L51" s="160" t="s">
        <v>153</v>
      </c>
      <c r="M51" s="160" t="s">
        <v>30</v>
      </c>
      <c r="N51" s="156">
        <v>10</v>
      </c>
    </row>
    <row r="52" spans="11:14" ht="15.75" thickBot="1">
      <c r="K52" s="160" t="s">
        <v>154</v>
      </c>
      <c r="L52" s="160" t="s">
        <v>155</v>
      </c>
      <c r="M52" s="160" t="s">
        <v>33</v>
      </c>
      <c r="N52" s="156">
        <v>10</v>
      </c>
    </row>
    <row r="53" spans="11:14" ht="15.75" thickBot="1">
      <c r="K53" s="160" t="s">
        <v>156</v>
      </c>
      <c r="L53" s="160" t="s">
        <v>157</v>
      </c>
      <c r="M53" s="160" t="s">
        <v>36</v>
      </c>
      <c r="N53" s="156">
        <v>10</v>
      </c>
    </row>
    <row r="54" spans="11:14" ht="15.75" thickBot="1">
      <c r="K54" s="160" t="s">
        <v>158</v>
      </c>
      <c r="L54" s="160" t="s">
        <v>159</v>
      </c>
      <c r="M54" s="160" t="s">
        <v>39</v>
      </c>
      <c r="N54" s="156">
        <v>10</v>
      </c>
    </row>
    <row r="55" spans="11:14" ht="15.75" thickBot="1">
      <c r="K55" s="160" t="s">
        <v>160</v>
      </c>
      <c r="L55" s="160" t="s">
        <v>161</v>
      </c>
      <c r="M55" s="160" t="s">
        <v>42</v>
      </c>
      <c r="N55" s="156">
        <v>10</v>
      </c>
    </row>
    <row r="56" spans="11:14" ht="19.5" customHeight="1" thickBot="1">
      <c r="K56" s="160" t="s">
        <v>162</v>
      </c>
      <c r="L56" s="160" t="s">
        <v>163</v>
      </c>
      <c r="M56" s="160" t="s">
        <v>45</v>
      </c>
      <c r="N56" s="156">
        <v>10</v>
      </c>
    </row>
    <row r="57" spans="11:14" ht="15.75" thickBot="1">
      <c r="K57" s="160" t="s">
        <v>164</v>
      </c>
      <c r="L57" s="160" t="s">
        <v>165</v>
      </c>
      <c r="M57" s="160" t="s">
        <v>49</v>
      </c>
      <c r="N57" s="156">
        <v>10</v>
      </c>
    </row>
    <row r="58" spans="11:14" ht="15.75" thickBot="1">
      <c r="K58" s="160" t="s">
        <v>166</v>
      </c>
      <c r="L58" s="160" t="s">
        <v>167</v>
      </c>
      <c r="M58" s="160" t="s">
        <v>52</v>
      </c>
      <c r="N58" s="156">
        <v>10</v>
      </c>
    </row>
    <row r="59" spans="11:14" ht="15.75" thickBot="1">
      <c r="K59" s="160" t="s">
        <v>168</v>
      </c>
      <c r="L59" s="160" t="s">
        <v>169</v>
      </c>
      <c r="M59" s="160" t="s">
        <v>55</v>
      </c>
      <c r="N59" s="156">
        <v>10</v>
      </c>
    </row>
    <row r="60" spans="11:14" ht="15.75" thickBot="1">
      <c r="K60" s="160" t="s">
        <v>170</v>
      </c>
      <c r="L60" s="160" t="s">
        <v>171</v>
      </c>
      <c r="M60" s="160" t="s">
        <v>58</v>
      </c>
      <c r="N60" s="156">
        <v>10</v>
      </c>
    </row>
    <row r="61" spans="11:14" ht="15.75" thickBot="1">
      <c r="K61" s="160" t="s">
        <v>172</v>
      </c>
      <c r="L61" s="160" t="s">
        <v>173</v>
      </c>
      <c r="M61" s="160" t="s">
        <v>61</v>
      </c>
      <c r="N61" s="156">
        <v>10</v>
      </c>
    </row>
    <row r="62" spans="11:14" ht="15.75" thickBot="1">
      <c r="K62" s="160" t="s">
        <v>174</v>
      </c>
      <c r="L62" s="160" t="s">
        <v>175</v>
      </c>
      <c r="M62" s="160" t="s">
        <v>64</v>
      </c>
      <c r="N62" s="156">
        <v>10</v>
      </c>
    </row>
    <row r="63" spans="11:14" ht="15.75" thickBot="1">
      <c r="K63" s="160" t="s">
        <v>176</v>
      </c>
      <c r="L63" s="160" t="s">
        <v>177</v>
      </c>
      <c r="M63" s="160" t="s">
        <v>30</v>
      </c>
      <c r="N63" s="156">
        <v>10</v>
      </c>
    </row>
    <row r="64" spans="11:14" ht="15.75" thickBot="1">
      <c r="K64" s="160" t="s">
        <v>178</v>
      </c>
      <c r="L64" s="160" t="s">
        <v>179</v>
      </c>
      <c r="M64" s="160" t="s">
        <v>55</v>
      </c>
      <c r="N64" s="156">
        <v>10</v>
      </c>
    </row>
    <row r="65" spans="11:14" ht="15.75" thickBot="1">
      <c r="K65" s="160" t="s">
        <v>180</v>
      </c>
      <c r="L65" s="160" t="s">
        <v>181</v>
      </c>
      <c r="M65" s="160" t="s">
        <v>58</v>
      </c>
      <c r="N65" s="156">
        <v>10</v>
      </c>
    </row>
    <row r="66" spans="11:14" ht="15.75" thickBot="1">
      <c r="K66" s="160" t="s">
        <v>182</v>
      </c>
      <c r="L66" s="160" t="s">
        <v>183</v>
      </c>
      <c r="M66" s="160" t="s">
        <v>61</v>
      </c>
      <c r="N66" s="156">
        <v>10</v>
      </c>
    </row>
    <row r="67" spans="11:14" ht="15.75" thickBot="1">
      <c r="K67" s="160" t="s">
        <v>184</v>
      </c>
      <c r="L67" s="160" t="s">
        <v>185</v>
      </c>
      <c r="M67" s="160" t="s">
        <v>52</v>
      </c>
      <c r="N67" s="156">
        <v>10</v>
      </c>
    </row>
    <row r="68" spans="11:14" ht="15.75" thickBot="1">
      <c r="K68" s="160" t="s">
        <v>186</v>
      </c>
      <c r="L68" s="160" t="s">
        <v>187</v>
      </c>
      <c r="M68" s="160" t="s">
        <v>77</v>
      </c>
      <c r="N68" s="156">
        <v>10</v>
      </c>
    </row>
    <row r="69" spans="11:14" ht="15.75" thickBot="1">
      <c r="K69" s="160" t="s">
        <v>188</v>
      </c>
      <c r="L69" s="160" t="s">
        <v>189</v>
      </c>
      <c r="M69" s="160" t="s">
        <v>80</v>
      </c>
      <c r="N69" s="156">
        <v>10</v>
      </c>
    </row>
    <row r="70" spans="11:14" ht="15.75" thickBot="1">
      <c r="K70" s="160" t="s">
        <v>190</v>
      </c>
      <c r="L70" s="160" t="s">
        <v>191</v>
      </c>
      <c r="M70" s="160" t="s">
        <v>39</v>
      </c>
      <c r="N70" s="156">
        <v>2</v>
      </c>
    </row>
    <row r="71" spans="11:14" ht="15.75" thickBot="1">
      <c r="K71" s="160" t="s">
        <v>192</v>
      </c>
      <c r="L71" s="160" t="s">
        <v>193</v>
      </c>
      <c r="M71" s="160" t="s">
        <v>85</v>
      </c>
      <c r="N71" s="156">
        <v>10</v>
      </c>
    </row>
    <row r="72" spans="11:14" ht="15.75" thickBot="1">
      <c r="K72" s="160" t="s">
        <v>194</v>
      </c>
      <c r="L72" s="160" t="s">
        <v>195</v>
      </c>
      <c r="M72" s="160" t="s">
        <v>88</v>
      </c>
      <c r="N72" s="156">
        <v>10</v>
      </c>
    </row>
    <row r="73" spans="11:14" ht="15.75" thickBot="1">
      <c r="K73" s="178" t="s">
        <v>196</v>
      </c>
      <c r="L73" s="178" t="s">
        <v>197</v>
      </c>
      <c r="M73" s="178" t="s">
        <v>91</v>
      </c>
      <c r="N73" s="179">
        <v>10</v>
      </c>
    </row>
    <row r="74" spans="11:14" ht="15.75" thickBot="1">
      <c r="K74" s="160" t="s">
        <v>198</v>
      </c>
      <c r="L74" s="160" t="s">
        <v>199</v>
      </c>
      <c r="M74" s="160" t="s">
        <v>94</v>
      </c>
      <c r="N74" s="156">
        <v>10</v>
      </c>
    </row>
    <row r="75" spans="11:14" ht="15.75" thickBot="1">
      <c r="K75" s="160" t="s">
        <v>200</v>
      </c>
      <c r="L75" s="160" t="s">
        <v>201</v>
      </c>
      <c r="M75" s="160" t="s">
        <v>97</v>
      </c>
      <c r="N75" s="156">
        <v>10</v>
      </c>
    </row>
    <row r="76" spans="11:14" ht="15.75" thickBot="1">
      <c r="K76" s="160" t="s">
        <v>202</v>
      </c>
      <c r="L76" s="160" t="s">
        <v>203</v>
      </c>
      <c r="M76" s="160" t="s">
        <v>100</v>
      </c>
      <c r="N76" s="156">
        <v>10</v>
      </c>
    </row>
    <row r="77" spans="11:14" ht="15.75" thickBot="1">
      <c r="K77" s="160" t="s">
        <v>204</v>
      </c>
      <c r="L77" s="160" t="s">
        <v>205</v>
      </c>
      <c r="M77" s="160" t="s">
        <v>103</v>
      </c>
      <c r="N77" s="156">
        <v>10</v>
      </c>
    </row>
    <row r="78" spans="11:14" ht="15.75" thickBot="1">
      <c r="K78" s="160" t="s">
        <v>206</v>
      </c>
      <c r="L78" s="160" t="s">
        <v>207</v>
      </c>
      <c r="M78" s="160" t="s">
        <v>103</v>
      </c>
      <c r="N78" s="156">
        <v>10</v>
      </c>
    </row>
    <row r="79" spans="11:14" ht="15.75" thickBot="1">
      <c r="K79" s="160" t="s">
        <v>208</v>
      </c>
      <c r="L79" s="160" t="s">
        <v>209</v>
      </c>
      <c r="M79" s="160" t="s">
        <v>108</v>
      </c>
      <c r="N79" s="156">
        <v>10</v>
      </c>
    </row>
    <row r="80" spans="11:14" ht="15.75" thickBot="1">
      <c r="K80" s="160" t="s">
        <v>210</v>
      </c>
      <c r="L80" s="160" t="s">
        <v>211</v>
      </c>
      <c r="M80" s="160" t="s">
        <v>111</v>
      </c>
      <c r="N80" s="156">
        <v>10</v>
      </c>
    </row>
    <row r="81" spans="11:14" ht="15.75" thickBot="1">
      <c r="K81" s="160" t="s">
        <v>212</v>
      </c>
      <c r="L81" s="160" t="s">
        <v>213</v>
      </c>
      <c r="M81" s="160" t="s">
        <v>114</v>
      </c>
      <c r="N81" s="156">
        <v>10</v>
      </c>
    </row>
    <row r="82" spans="11:14" ht="15.75" thickBot="1">
      <c r="K82" s="160" t="s">
        <v>214</v>
      </c>
      <c r="L82" s="160" t="s">
        <v>215</v>
      </c>
      <c r="M82" s="160" t="s">
        <v>117</v>
      </c>
      <c r="N82" s="156">
        <v>10</v>
      </c>
    </row>
    <row r="83" spans="11:14" ht="15.75" thickBot="1">
      <c r="K83" s="160" t="s">
        <v>216</v>
      </c>
      <c r="L83" s="160" t="s">
        <v>217</v>
      </c>
      <c r="M83" s="160" t="s">
        <v>120</v>
      </c>
      <c r="N83" s="156">
        <v>10</v>
      </c>
    </row>
    <row r="84" spans="11:14" ht="15.75" thickBot="1">
      <c r="K84" s="160" t="s">
        <v>218</v>
      </c>
      <c r="L84" s="160" t="s">
        <v>219</v>
      </c>
      <c r="M84" s="160" t="s">
        <v>123</v>
      </c>
      <c r="N84" s="156">
        <v>10</v>
      </c>
    </row>
    <row r="85" spans="11:14" ht="15.75" thickBot="1">
      <c r="K85" s="160" t="s">
        <v>220</v>
      </c>
      <c r="L85" s="160" t="s">
        <v>221</v>
      </c>
      <c r="M85" s="160" t="s">
        <v>123</v>
      </c>
      <c r="N85" s="156">
        <v>10</v>
      </c>
    </row>
    <row r="86" spans="11:14" ht="15.75" thickBot="1">
      <c r="K86" s="160" t="s">
        <v>222</v>
      </c>
      <c r="L86" s="160" t="s">
        <v>223</v>
      </c>
      <c r="M86" s="160" t="s">
        <v>128</v>
      </c>
      <c r="N86" s="156">
        <v>10</v>
      </c>
    </row>
    <row r="87" spans="11:14" ht="15.75" thickBot="1">
      <c r="K87" s="160" t="s">
        <v>224</v>
      </c>
      <c r="L87" s="160" t="s">
        <v>225</v>
      </c>
      <c r="M87" s="160" t="s">
        <v>131</v>
      </c>
      <c r="N87" s="156">
        <v>10</v>
      </c>
    </row>
    <row r="88" spans="11:14" ht="15.75" thickBot="1">
      <c r="K88" s="160" t="s">
        <v>226</v>
      </c>
      <c r="L88" s="160" t="s">
        <v>227</v>
      </c>
      <c r="M88" s="160" t="s">
        <v>80</v>
      </c>
      <c r="N88" s="156">
        <v>10</v>
      </c>
    </row>
    <row r="89" spans="11:14" ht="15.75" thickBot="1">
      <c r="K89" s="160" t="s">
        <v>228</v>
      </c>
      <c r="L89" s="160" t="s">
        <v>229</v>
      </c>
      <c r="M89" s="160" t="s">
        <v>136</v>
      </c>
      <c r="N89" s="156">
        <v>10</v>
      </c>
    </row>
    <row r="90" spans="11:14" ht="15.75" thickBot="1">
      <c r="K90" s="160" t="s">
        <v>230</v>
      </c>
      <c r="L90" s="160" t="s">
        <v>231</v>
      </c>
      <c r="M90" s="160" t="s">
        <v>139</v>
      </c>
      <c r="N90" s="156">
        <v>10</v>
      </c>
    </row>
    <row r="91" spans="11:14" ht="15.75" thickBot="1">
      <c r="K91" s="160" t="s">
        <v>232</v>
      </c>
      <c r="L91" s="160" t="s">
        <v>233</v>
      </c>
      <c r="M91" s="160" t="s">
        <v>142</v>
      </c>
      <c r="N91" s="156">
        <v>10</v>
      </c>
    </row>
    <row r="92" spans="11:14" ht="15.75" thickBot="1">
      <c r="K92" s="160" t="s">
        <v>234</v>
      </c>
      <c r="L92" s="160" t="s">
        <v>235</v>
      </c>
      <c r="M92" s="160" t="s">
        <v>145</v>
      </c>
      <c r="N92" s="156">
        <v>2</v>
      </c>
    </row>
    <row r="93" spans="11:14" ht="15.75" thickBot="1">
      <c r="K93" s="177" t="s">
        <v>236</v>
      </c>
      <c r="L93" s="160" t="s">
        <v>237</v>
      </c>
      <c r="M93" s="160" t="s">
        <v>148</v>
      </c>
      <c r="N93" s="156">
        <v>10</v>
      </c>
    </row>
    <row r="94" spans="11:14" ht="15.75" thickBot="1">
      <c r="K94" s="160" t="s">
        <v>238</v>
      </c>
      <c r="L94" s="160" t="s">
        <v>239</v>
      </c>
      <c r="M94" s="160" t="s">
        <v>151</v>
      </c>
      <c r="N94" s="156">
        <v>10</v>
      </c>
    </row>
    <row r="95" spans="11:14">
      <c r="K95" s="173"/>
      <c r="L95" s="173"/>
      <c r="M95" s="173"/>
      <c r="N95" s="173"/>
    </row>
    <row r="96" spans="11:14">
      <c r="K96" s="173"/>
      <c r="L96" s="173"/>
      <c r="M96" s="173"/>
      <c r="N96" s="173"/>
    </row>
    <row r="97" spans="11:14">
      <c r="K97" s="173"/>
      <c r="L97" s="173"/>
      <c r="M97" s="173"/>
      <c r="N97" s="173"/>
    </row>
    <row r="98" spans="11:14">
      <c r="K98" s="173"/>
      <c r="L98" s="173"/>
      <c r="M98" s="173"/>
      <c r="N98" s="173"/>
    </row>
    <row r="99" spans="11:14">
      <c r="K99" s="173"/>
      <c r="L99" s="173"/>
      <c r="M99" s="173"/>
      <c r="N99" s="173"/>
    </row>
    <row r="100" spans="11:14">
      <c r="K100" s="173"/>
      <c r="L100" s="173"/>
      <c r="M100" s="173"/>
      <c r="N100" s="173"/>
    </row>
  </sheetData>
  <sortState xmlns:xlrd2="http://schemas.microsoft.com/office/spreadsheetml/2017/richdata2" ref="K48:N90">
    <sortCondition ref="K90"/>
  </sortState>
  <mergeCells count="1">
    <mergeCell ref="C4:G4"/>
  </mergeCells>
  <dataValidations count="2">
    <dataValidation type="list" allowBlank="1" showInputMessage="1" showErrorMessage="1" sqref="D6:D11" xr:uid="{00000000-0002-0000-0100-000000000000}">
      <formula1>$K$6:$K$95</formula1>
    </dataValidation>
    <dataValidation type="list" allowBlank="1" showInputMessage="1" showErrorMessage="1" sqref="B5" xr:uid="{00000000-0002-0000-0100-000001000000}">
      <formula1>$I$2:$I$3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/>
  <dimension ref="A2:M11"/>
  <sheetViews>
    <sheetView workbookViewId="0">
      <selection activeCell="A4" sqref="A4:A5"/>
    </sheetView>
  </sheetViews>
  <sheetFormatPr defaultRowHeight="15"/>
  <cols>
    <col min="3" max="3" width="50.42578125" customWidth="1"/>
    <col min="4" max="4" width="18.42578125" customWidth="1"/>
    <col min="5" max="5" width="12.28515625" customWidth="1"/>
    <col min="12" max="12" width="7.5703125" hidden="1" customWidth="1"/>
    <col min="13" max="13" width="13.28515625" hidden="1" customWidth="1"/>
  </cols>
  <sheetData>
    <row r="2" spans="1:13" ht="15.75" thickBot="1">
      <c r="A2" s="38"/>
      <c r="B2" s="38"/>
      <c r="C2" s="38"/>
      <c r="D2" s="38"/>
      <c r="E2" s="38"/>
    </row>
    <row r="3" spans="1:13">
      <c r="A3" s="48"/>
      <c r="B3" s="126" t="s">
        <v>240</v>
      </c>
      <c r="C3" s="127" t="s">
        <v>241</v>
      </c>
      <c r="D3" s="127" t="s">
        <v>5</v>
      </c>
      <c r="E3" s="128" t="s">
        <v>26</v>
      </c>
    </row>
    <row r="4" spans="1:13">
      <c r="A4" s="115"/>
      <c r="B4" s="123"/>
      <c r="C4" s="162"/>
      <c r="D4" s="117"/>
      <c r="E4" s="125"/>
      <c r="L4" t="s">
        <v>10</v>
      </c>
      <c r="M4">
        <v>15</v>
      </c>
    </row>
    <row r="5" spans="1:13" ht="15.75" thickBot="1">
      <c r="A5" s="116"/>
      <c r="B5" s="124"/>
      <c r="C5" s="118"/>
      <c r="D5" s="117"/>
      <c r="E5" s="121"/>
      <c r="L5" t="s">
        <v>11</v>
      </c>
      <c r="M5">
        <v>15</v>
      </c>
    </row>
    <row r="6" spans="1:13">
      <c r="L6" t="s">
        <v>12</v>
      </c>
      <c r="M6">
        <v>15</v>
      </c>
    </row>
    <row r="7" spans="1:13">
      <c r="L7" t="s">
        <v>13</v>
      </c>
      <c r="M7">
        <v>15</v>
      </c>
    </row>
    <row r="8" spans="1:13">
      <c r="L8" t="s">
        <v>14</v>
      </c>
      <c r="M8">
        <v>20</v>
      </c>
    </row>
    <row r="9" spans="1:13">
      <c r="L9" t="s">
        <v>15</v>
      </c>
      <c r="M9">
        <v>20</v>
      </c>
    </row>
    <row r="10" spans="1:13">
      <c r="L10" t="s">
        <v>16</v>
      </c>
      <c r="M10">
        <v>20</v>
      </c>
    </row>
    <row r="11" spans="1:13">
      <c r="L11" t="s">
        <v>17</v>
      </c>
      <c r="M11">
        <v>20</v>
      </c>
    </row>
  </sheetData>
  <dataValidations count="1">
    <dataValidation type="list" allowBlank="1" showInputMessage="1" showErrorMessage="1" sqref="B4:B5" xr:uid="{00000000-0002-0000-0200-000000000000}">
      <formula1>$L$3:$L$11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6"/>
  <dimension ref="A1:I12"/>
  <sheetViews>
    <sheetView workbookViewId="0">
      <selection activeCell="B3" sqref="B3"/>
    </sheetView>
  </sheetViews>
  <sheetFormatPr defaultRowHeight="15"/>
  <cols>
    <col min="3" max="3" width="11.7109375" customWidth="1"/>
    <col min="4" max="4" width="38.85546875" customWidth="1"/>
    <col min="5" max="5" width="17" customWidth="1"/>
    <col min="6" max="6" width="11.140625" customWidth="1"/>
    <col min="8" max="8" width="6.42578125" hidden="1" customWidth="1"/>
    <col min="9" max="9" width="9" hidden="1" customWidth="1"/>
  </cols>
  <sheetData>
    <row r="1" spans="1:9" ht="15.75" thickBot="1">
      <c r="B1" s="38"/>
    </row>
    <row r="2" spans="1:9" ht="15.75" thickBot="1">
      <c r="A2" s="39"/>
      <c r="B2" s="49"/>
      <c r="C2" s="129" t="s">
        <v>240</v>
      </c>
      <c r="D2" s="50" t="s">
        <v>242</v>
      </c>
      <c r="E2" s="130" t="s">
        <v>243</v>
      </c>
      <c r="F2" s="131" t="s">
        <v>26</v>
      </c>
    </row>
    <row r="3" spans="1:9" ht="30" customHeight="1" thickBot="1">
      <c r="A3" s="39"/>
      <c r="B3" s="150"/>
      <c r="C3" s="169"/>
      <c r="D3" s="170"/>
      <c r="E3" s="120"/>
      <c r="F3" s="132"/>
      <c r="H3" t="s">
        <v>244</v>
      </c>
    </row>
    <row r="4" spans="1:9">
      <c r="E4" s="194"/>
      <c r="F4" s="195"/>
    </row>
    <row r="5" spans="1:9">
      <c r="H5" t="s">
        <v>10</v>
      </c>
      <c r="I5">
        <v>5</v>
      </c>
    </row>
    <row r="6" spans="1:9">
      <c r="H6" t="s">
        <v>11</v>
      </c>
      <c r="I6">
        <v>5</v>
      </c>
    </row>
    <row r="7" spans="1:9">
      <c r="H7" t="s">
        <v>12</v>
      </c>
      <c r="I7">
        <v>5</v>
      </c>
    </row>
    <row r="8" spans="1:9">
      <c r="H8" t="s">
        <v>13</v>
      </c>
      <c r="I8">
        <v>5</v>
      </c>
    </row>
    <row r="9" spans="1:9">
      <c r="H9" t="s">
        <v>14</v>
      </c>
      <c r="I9">
        <v>5</v>
      </c>
    </row>
    <row r="10" spans="1:9">
      <c r="H10" t="s">
        <v>15</v>
      </c>
      <c r="I10">
        <v>5</v>
      </c>
    </row>
    <row r="11" spans="1:9">
      <c r="H11" t="s">
        <v>16</v>
      </c>
      <c r="I11">
        <v>5</v>
      </c>
    </row>
    <row r="12" spans="1:9">
      <c r="H12" t="s">
        <v>17</v>
      </c>
      <c r="I12">
        <v>5</v>
      </c>
    </row>
  </sheetData>
  <dataValidations count="1">
    <dataValidation type="list" allowBlank="1" showInputMessage="1" showErrorMessage="1" sqref="C3" xr:uid="{00000000-0002-0000-0300-000000000000}">
      <formula1>$H$4:$H$12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7"/>
  <dimension ref="A1:L12"/>
  <sheetViews>
    <sheetView workbookViewId="0">
      <selection activeCell="A3" sqref="A3"/>
    </sheetView>
  </sheetViews>
  <sheetFormatPr defaultRowHeight="15"/>
  <cols>
    <col min="3" max="4" width="34" customWidth="1"/>
    <col min="5" max="5" width="16.140625" customWidth="1"/>
    <col min="11" max="11" width="10.140625" hidden="1" customWidth="1"/>
    <col min="12" max="12" width="11.28515625" hidden="1" customWidth="1"/>
  </cols>
  <sheetData>
    <row r="1" spans="1:12" ht="15.75" thickBot="1"/>
    <row r="2" spans="1:12" ht="15.75" thickBot="1">
      <c r="A2" s="23"/>
      <c r="B2" s="134" t="s">
        <v>240</v>
      </c>
      <c r="C2" s="50" t="s">
        <v>245</v>
      </c>
      <c r="D2" s="50" t="s">
        <v>246</v>
      </c>
      <c r="E2" s="50" t="s">
        <v>243</v>
      </c>
      <c r="F2" s="131" t="s">
        <v>26</v>
      </c>
    </row>
    <row r="3" spans="1:12" ht="29.25" customHeight="1" thickBot="1">
      <c r="A3" s="150">
        <v>1</v>
      </c>
      <c r="B3" s="171"/>
      <c r="C3" s="172"/>
      <c r="D3" s="172"/>
      <c r="E3" s="122"/>
      <c r="F3" s="132" t="str">
        <f>IF(B3="","",VLOOKUP(B3,$K$4:$L$12,2,0))</f>
        <v/>
      </c>
      <c r="K3" t="s">
        <v>240</v>
      </c>
      <c r="L3" t="s">
        <v>26</v>
      </c>
    </row>
    <row r="4" spans="1:12">
      <c r="E4" s="194"/>
      <c r="F4" s="195"/>
    </row>
    <row r="5" spans="1:12">
      <c r="K5" t="s">
        <v>10</v>
      </c>
      <c r="L5">
        <v>2</v>
      </c>
    </row>
    <row r="6" spans="1:12">
      <c r="K6" t="s">
        <v>11</v>
      </c>
      <c r="L6">
        <v>2</v>
      </c>
    </row>
    <row r="7" spans="1:12">
      <c r="K7" t="s">
        <v>12</v>
      </c>
      <c r="L7">
        <v>2</v>
      </c>
    </row>
    <row r="8" spans="1:12">
      <c r="K8" t="s">
        <v>13</v>
      </c>
      <c r="L8">
        <v>2</v>
      </c>
    </row>
    <row r="9" spans="1:12">
      <c r="K9" t="s">
        <v>14</v>
      </c>
      <c r="L9">
        <v>5</v>
      </c>
    </row>
    <row r="10" spans="1:12">
      <c r="K10" t="s">
        <v>15</v>
      </c>
      <c r="L10">
        <v>5</v>
      </c>
    </row>
    <row r="11" spans="1:12">
      <c r="K11" t="s">
        <v>16</v>
      </c>
      <c r="L11">
        <v>5</v>
      </c>
    </row>
    <row r="12" spans="1:12">
      <c r="K12" t="s">
        <v>17</v>
      </c>
      <c r="L12">
        <v>5</v>
      </c>
    </row>
  </sheetData>
  <dataValidations count="1">
    <dataValidation type="list" allowBlank="1" showInputMessage="1" showErrorMessage="1" sqref="B3" xr:uid="{00000000-0002-0000-0400-000000000000}">
      <formula1>$K$4:$K$12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2"/>
  <dimension ref="B2:O20"/>
  <sheetViews>
    <sheetView zoomScale="80" zoomScaleNormal="80" workbookViewId="0">
      <selection activeCell="C4" sqref="C4:K5"/>
    </sheetView>
  </sheetViews>
  <sheetFormatPr defaultRowHeight="15"/>
  <cols>
    <col min="3" max="3" width="12.85546875" customWidth="1"/>
    <col min="4" max="4" width="45.5703125" customWidth="1"/>
    <col min="5" max="5" width="42" customWidth="1"/>
    <col min="6" max="6" width="39.5703125" customWidth="1"/>
    <col min="7" max="7" width="20.85546875" customWidth="1"/>
    <col min="9" max="9" width="11.7109375" customWidth="1"/>
    <col min="10" max="10" width="40.28515625" customWidth="1"/>
    <col min="11" max="11" width="12.140625" customWidth="1"/>
    <col min="12" max="12" width="9" customWidth="1"/>
    <col min="13" max="13" width="10.28515625" hidden="1" customWidth="1"/>
    <col min="14" max="14" width="33.140625" hidden="1" customWidth="1"/>
    <col min="15" max="15" width="16.42578125" hidden="1" customWidth="1"/>
  </cols>
  <sheetData>
    <row r="2" spans="2:15" ht="15.75" thickBot="1">
      <c r="B2" s="51"/>
      <c r="C2" s="51"/>
      <c r="D2" s="52"/>
      <c r="E2" s="52"/>
      <c r="F2" s="52"/>
      <c r="G2" s="52"/>
      <c r="H2" s="52"/>
      <c r="I2" s="53"/>
      <c r="J2" s="53"/>
      <c r="K2" s="53"/>
      <c r="M2" t="s">
        <v>247</v>
      </c>
      <c r="N2" t="s">
        <v>248</v>
      </c>
      <c r="O2" t="s">
        <v>249</v>
      </c>
    </row>
    <row r="3" spans="2:15" ht="15.75" thickBot="1">
      <c r="B3" s="136"/>
      <c r="C3" s="137" t="s">
        <v>250</v>
      </c>
      <c r="D3" s="137" t="s">
        <v>251</v>
      </c>
      <c r="E3" s="138" t="s">
        <v>252</v>
      </c>
      <c r="F3" s="138" t="s">
        <v>253</v>
      </c>
      <c r="G3" s="138" t="s">
        <v>254</v>
      </c>
      <c r="H3" s="144" t="s">
        <v>255</v>
      </c>
      <c r="I3" s="138" t="s">
        <v>5</v>
      </c>
      <c r="J3" s="139" t="s">
        <v>256</v>
      </c>
      <c r="K3" s="140" t="s">
        <v>26</v>
      </c>
      <c r="M3" s="12" t="s">
        <v>18</v>
      </c>
      <c r="N3" s="12"/>
      <c r="O3" s="12">
        <v>0</v>
      </c>
    </row>
    <row r="4" spans="2:15" ht="59.1" customHeight="1" thickBot="1">
      <c r="B4" s="63">
        <v>1</v>
      </c>
      <c r="C4" s="64"/>
      <c r="D4" s="65"/>
      <c r="E4" s="61"/>
      <c r="F4" s="72"/>
      <c r="G4" s="69"/>
      <c r="H4" s="66"/>
      <c r="I4" s="199"/>
      <c r="J4" s="164"/>
      <c r="K4" s="141"/>
      <c r="M4" s="10" t="s">
        <v>257</v>
      </c>
      <c r="N4" s="10" t="s">
        <v>258</v>
      </c>
      <c r="O4" s="10">
        <v>40</v>
      </c>
    </row>
    <row r="5" spans="2:15" ht="57" customHeight="1">
      <c r="B5" s="55">
        <v>2</v>
      </c>
      <c r="C5" s="57"/>
      <c r="D5" s="59"/>
      <c r="E5" s="61"/>
      <c r="F5" s="61"/>
      <c r="G5" s="69"/>
      <c r="H5" s="67"/>
      <c r="I5" s="199"/>
      <c r="J5" s="165"/>
      <c r="K5" s="142"/>
      <c r="M5" s="11" t="s">
        <v>259</v>
      </c>
      <c r="N5" s="10" t="s">
        <v>260</v>
      </c>
      <c r="O5" s="10">
        <v>30</v>
      </c>
    </row>
    <row r="6" spans="2:15">
      <c r="B6" s="55">
        <v>3</v>
      </c>
      <c r="C6" s="57"/>
      <c r="D6" s="59"/>
      <c r="E6" s="61"/>
      <c r="F6" s="61"/>
      <c r="G6" s="70"/>
      <c r="H6" s="66"/>
      <c r="I6" s="163"/>
      <c r="J6" s="152"/>
      <c r="K6" s="142" t="str">
        <f t="shared" ref="K4:K13" si="0">IF(D6="","",VLOOKUP(D6,$N$4:$O$20,2,0))</f>
        <v/>
      </c>
      <c r="N6" s="10" t="s">
        <v>261</v>
      </c>
      <c r="O6" s="10">
        <v>20</v>
      </c>
    </row>
    <row r="7" spans="2:15">
      <c r="B7" s="55">
        <v>4</v>
      </c>
      <c r="C7" s="57"/>
      <c r="D7" s="59"/>
      <c r="E7" s="61"/>
      <c r="F7" s="61"/>
      <c r="G7" s="70"/>
      <c r="H7" s="67"/>
      <c r="I7" s="163"/>
      <c r="J7" s="70"/>
      <c r="K7" s="142" t="str">
        <f t="shared" si="0"/>
        <v/>
      </c>
      <c r="N7" s="10" t="s">
        <v>262</v>
      </c>
      <c r="O7" s="10">
        <v>10</v>
      </c>
    </row>
    <row r="8" spans="2:15">
      <c r="B8" s="55">
        <v>5</v>
      </c>
      <c r="C8" s="57"/>
      <c r="D8" s="59"/>
      <c r="E8" s="61"/>
      <c r="F8" s="61"/>
      <c r="G8" s="70"/>
      <c r="H8" s="66"/>
      <c r="I8" s="163"/>
      <c r="J8" s="70"/>
      <c r="K8" s="142" t="str">
        <f t="shared" si="0"/>
        <v/>
      </c>
      <c r="N8" s="10" t="s">
        <v>263</v>
      </c>
      <c r="O8" s="10">
        <v>6</v>
      </c>
    </row>
    <row r="9" spans="2:15">
      <c r="B9" s="55">
        <v>6</v>
      </c>
      <c r="C9" s="57"/>
      <c r="D9" s="59"/>
      <c r="E9" s="61"/>
      <c r="F9" s="61"/>
      <c r="G9" s="70"/>
      <c r="H9" s="67"/>
      <c r="I9" s="163"/>
      <c r="J9" s="70"/>
      <c r="K9" s="142" t="str">
        <f t="shared" si="0"/>
        <v/>
      </c>
      <c r="N9" s="10" t="s">
        <v>264</v>
      </c>
      <c r="O9" s="10">
        <v>6</v>
      </c>
    </row>
    <row r="10" spans="2:15">
      <c r="B10" s="55">
        <v>7</v>
      </c>
      <c r="C10" s="57"/>
      <c r="D10" s="59"/>
      <c r="E10" s="61"/>
      <c r="F10" s="61"/>
      <c r="G10" s="70"/>
      <c r="H10" s="66"/>
      <c r="I10" s="163"/>
      <c r="J10" s="70"/>
      <c r="K10" s="142" t="str">
        <f t="shared" si="0"/>
        <v/>
      </c>
      <c r="N10" s="10" t="s">
        <v>265</v>
      </c>
      <c r="O10" s="10">
        <v>5</v>
      </c>
    </row>
    <row r="11" spans="2:15">
      <c r="B11" s="55">
        <v>8</v>
      </c>
      <c r="C11" s="57"/>
      <c r="D11" s="59"/>
      <c r="E11" s="61"/>
      <c r="F11" s="61"/>
      <c r="G11" s="70"/>
      <c r="H11" s="67"/>
      <c r="I11" s="163"/>
      <c r="J11" s="70"/>
      <c r="K11" s="142" t="str">
        <f t="shared" si="0"/>
        <v/>
      </c>
      <c r="N11" s="10" t="s">
        <v>266</v>
      </c>
      <c r="O11" s="10">
        <v>4</v>
      </c>
    </row>
    <row r="12" spans="2:15">
      <c r="B12" s="55">
        <v>9</v>
      </c>
      <c r="C12" s="57"/>
      <c r="D12" s="59"/>
      <c r="E12" s="61"/>
      <c r="F12" s="61"/>
      <c r="G12" s="70"/>
      <c r="H12" s="66"/>
      <c r="I12" s="163"/>
      <c r="J12" s="151"/>
      <c r="K12" s="142" t="str">
        <f t="shared" si="0"/>
        <v/>
      </c>
      <c r="N12" s="10" t="s">
        <v>267</v>
      </c>
      <c r="O12" s="10">
        <v>4</v>
      </c>
    </row>
    <row r="13" spans="2:15" ht="15.75" thickBot="1">
      <c r="B13" s="56">
        <v>10</v>
      </c>
      <c r="C13" s="58"/>
      <c r="D13" s="60"/>
      <c r="E13" s="62"/>
      <c r="F13" s="62"/>
      <c r="G13" s="71"/>
      <c r="H13" s="68"/>
      <c r="I13" s="185"/>
      <c r="J13" s="71"/>
      <c r="K13" s="143" t="str">
        <f t="shared" si="0"/>
        <v/>
      </c>
      <c r="N13" s="10" t="s">
        <v>268</v>
      </c>
      <c r="O13" s="10">
        <v>3</v>
      </c>
    </row>
    <row r="14" spans="2:15" ht="15.75" thickBot="1">
      <c r="B14" s="3"/>
      <c r="C14" s="3"/>
      <c r="D14" s="1"/>
      <c r="E14" s="1"/>
      <c r="F14" s="1"/>
      <c r="G14" s="1"/>
      <c r="H14" s="1"/>
      <c r="J14" s="135" t="s">
        <v>46</v>
      </c>
      <c r="K14" s="54">
        <f>SUM(K4:K13)</f>
        <v>0</v>
      </c>
      <c r="N14" s="10" t="s">
        <v>269</v>
      </c>
      <c r="O14" s="10">
        <v>2</v>
      </c>
    </row>
    <row r="15" spans="2:15">
      <c r="N15" s="10" t="s">
        <v>270</v>
      </c>
      <c r="O15" s="10">
        <v>2</v>
      </c>
    </row>
    <row r="16" spans="2:15">
      <c r="N16" s="11"/>
      <c r="O16" s="11"/>
    </row>
    <row r="17" spans="14:15">
      <c r="N17" s="11" t="s">
        <v>271</v>
      </c>
      <c r="O17" s="11">
        <v>4</v>
      </c>
    </row>
    <row r="18" spans="14:15">
      <c r="N18" s="11" t="s">
        <v>272</v>
      </c>
      <c r="O18" s="11">
        <v>2</v>
      </c>
    </row>
    <row r="19" spans="14:15">
      <c r="N19" s="11" t="s">
        <v>273</v>
      </c>
      <c r="O19" s="11">
        <v>2</v>
      </c>
    </row>
    <row r="20" spans="14:15">
      <c r="N20" s="11" t="s">
        <v>274</v>
      </c>
      <c r="O20" s="11">
        <v>2</v>
      </c>
    </row>
  </sheetData>
  <dataConsolidate/>
  <dataValidations count="3">
    <dataValidation type="list" allowBlank="1" showInputMessage="1" showErrorMessage="1" sqref="N29" xr:uid="{00000000-0002-0000-0500-000000000000}">
      <formula1>$N$26:$N$28</formula1>
    </dataValidation>
    <dataValidation type="list" allowBlank="1" showInputMessage="1" showErrorMessage="1" sqref="C4:C13" xr:uid="{00000000-0002-0000-0500-000001000000}">
      <formula1>$M$3:$M$5</formula1>
    </dataValidation>
    <dataValidation type="list" allowBlank="1" showInputMessage="1" showErrorMessage="1" sqref="D4:D13" xr:uid="{00000000-0002-0000-0500-000002000000}">
      <formula1>INDIRECT(C4)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8"/>
  <dimension ref="C1:L6"/>
  <sheetViews>
    <sheetView workbookViewId="0">
      <selection activeCell="M31" sqref="M31"/>
    </sheetView>
  </sheetViews>
  <sheetFormatPr defaultRowHeight="15"/>
  <cols>
    <col min="3" max="4" width="15.140625" customWidth="1"/>
    <col min="5" max="5" width="12.5703125" customWidth="1"/>
    <col min="11" max="11" width="11" hidden="1" customWidth="1"/>
    <col min="12" max="12" width="11.140625" hidden="1" customWidth="1"/>
  </cols>
  <sheetData>
    <row r="1" spans="3:12" ht="15.75" thickBot="1"/>
    <row r="2" spans="3:12" ht="15.75" thickBot="1">
      <c r="C2" s="130" t="s">
        <v>275</v>
      </c>
      <c r="D2" s="145" t="s">
        <v>276</v>
      </c>
      <c r="E2" s="50" t="s">
        <v>5</v>
      </c>
      <c r="F2" s="131" t="s">
        <v>26</v>
      </c>
    </row>
    <row r="3" spans="3:12">
      <c r="C3" s="120"/>
      <c r="D3" s="146"/>
      <c r="E3" s="147"/>
      <c r="F3" s="132" t="str">
        <f>IF(D3="","",VLOOKUP(D3,K5:L6,2,0))</f>
        <v/>
      </c>
      <c r="K3" t="s">
        <v>276</v>
      </c>
      <c r="L3" t="s">
        <v>26</v>
      </c>
    </row>
    <row r="4" spans="3:12" ht="15.75" thickBot="1">
      <c r="C4" s="119"/>
      <c r="D4" s="148"/>
      <c r="E4" s="149"/>
      <c r="F4" s="133" t="str">
        <f>IF(D4="","",VLOOKUP(D4,K5:L6,2,0))</f>
        <v/>
      </c>
    </row>
    <row r="5" spans="3:12" ht="15.75" thickBot="1">
      <c r="E5" s="39" t="s">
        <v>46</v>
      </c>
      <c r="F5" s="150">
        <f>SUM(F3:F4)</f>
        <v>0</v>
      </c>
      <c r="K5" t="s">
        <v>277</v>
      </c>
      <c r="L5">
        <v>4</v>
      </c>
    </row>
    <row r="6" spans="3:12">
      <c r="K6" t="s">
        <v>278</v>
      </c>
      <c r="L6">
        <v>10</v>
      </c>
    </row>
  </sheetData>
  <dataValidations count="1">
    <dataValidation type="list" allowBlank="1" showInputMessage="1" showErrorMessage="1" sqref="D3:D4" xr:uid="{00000000-0002-0000-0600-000000000000}">
      <formula1>$K$4:$K$6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9"/>
  <dimension ref="B3:C3"/>
  <sheetViews>
    <sheetView workbookViewId="0">
      <selection activeCell="D14" sqref="D14"/>
    </sheetView>
  </sheetViews>
  <sheetFormatPr defaultRowHeight="15"/>
  <cols>
    <col min="3" max="3" width="46" customWidth="1"/>
  </cols>
  <sheetData>
    <row r="3" spans="2:3">
      <c r="B3" s="35" t="s">
        <v>279</v>
      </c>
      <c r="C3" s="3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6"/>
  <sheetViews>
    <sheetView tabSelected="1" zoomScaleNormal="100" workbookViewId="0">
      <selection activeCell="F88" sqref="F88"/>
    </sheetView>
  </sheetViews>
  <sheetFormatPr defaultRowHeight="15"/>
  <cols>
    <col min="2" max="2" width="12.28515625" customWidth="1"/>
    <col min="3" max="3" width="40.140625" customWidth="1"/>
    <col min="4" max="4" width="16.85546875" customWidth="1"/>
    <col min="5" max="5" width="10.140625" customWidth="1"/>
  </cols>
  <sheetData>
    <row r="1" spans="1:6" ht="21" thickTop="1">
      <c r="A1" s="203" t="s">
        <v>280</v>
      </c>
      <c r="B1" s="204"/>
      <c r="C1" s="204"/>
      <c r="D1" s="204"/>
      <c r="E1" s="204"/>
      <c r="F1" s="205"/>
    </row>
    <row r="2" spans="1:6">
      <c r="A2" s="206" t="s">
        <v>281</v>
      </c>
      <c r="B2" s="207"/>
      <c r="C2" s="207"/>
      <c r="D2" s="207"/>
      <c r="E2" s="207"/>
      <c r="F2" s="208"/>
    </row>
    <row r="3" spans="1:6">
      <c r="A3" s="206" t="s">
        <v>282</v>
      </c>
      <c r="B3" s="207"/>
      <c r="C3" s="207"/>
      <c r="D3" s="207"/>
      <c r="E3" s="207"/>
      <c r="F3" s="208"/>
    </row>
    <row r="4" spans="1:6" ht="18.75">
      <c r="A4" s="81"/>
      <c r="B4" s="2" t="s">
        <v>283</v>
      </c>
      <c r="C4" s="267" t="str">
        <f>IF('Személyes adatok'!C3="","",'Személyes adatok'!C3)</f>
        <v/>
      </c>
      <c r="D4" s="268"/>
      <c r="E4" s="268"/>
      <c r="F4" s="269"/>
    </row>
    <row r="5" spans="1:6" ht="16.5">
      <c r="A5" s="81"/>
      <c r="B5" s="103" t="s">
        <v>284</v>
      </c>
      <c r="C5" s="5"/>
      <c r="D5" s="104" t="s">
        <v>285</v>
      </c>
      <c r="E5" s="209" t="str">
        <f>IF('Személyes adatok'!C5="","",'Személyes adatok'!C5)</f>
        <v/>
      </c>
      <c r="F5" s="210"/>
    </row>
    <row r="6" spans="1:6" ht="15.75" thickBot="1">
      <c r="A6" s="83"/>
      <c r="B6" s="84" t="s">
        <v>0</v>
      </c>
      <c r="C6" s="211" t="str">
        <f>IF('Személyes adatok'!C4="","",'Személyes adatok'!C4)</f>
        <v/>
      </c>
      <c r="D6" s="212"/>
      <c r="E6" s="270" t="str">
        <f>IF('Teljesített vizsgák'!B5="","",'Teljesített vizsgák'!B5)</f>
        <v>Nappali</v>
      </c>
      <c r="F6" s="271"/>
    </row>
    <row r="7" spans="1:6">
      <c r="A7" s="186" t="s">
        <v>286</v>
      </c>
      <c r="B7" s="1"/>
      <c r="C7" s="1"/>
      <c r="D7" s="1"/>
      <c r="E7" s="3"/>
      <c r="F7" s="74"/>
    </row>
    <row r="8" spans="1:6" ht="25.5">
      <c r="A8" s="82"/>
      <c r="B8" s="112" t="s">
        <v>24</v>
      </c>
      <c r="C8" s="112" t="s">
        <v>23</v>
      </c>
      <c r="D8" s="112" t="s">
        <v>25</v>
      </c>
      <c r="E8" s="112" t="s">
        <v>5</v>
      </c>
      <c r="F8" s="113" t="s">
        <v>26</v>
      </c>
    </row>
    <row r="9" spans="1:6" ht="21" customHeight="1">
      <c r="A9" s="153">
        <v>1</v>
      </c>
      <c r="B9" s="24" t="str">
        <f>IF('Teljesített vizsgák'!C6="","",'Teljesített vizsgák'!C6)</f>
        <v/>
      </c>
      <c r="C9" s="24" t="str">
        <f>IF('Teljesített vizsgák'!D6="","",'Teljesített vizsgák'!D6)</f>
        <v/>
      </c>
      <c r="D9" s="24" t="str">
        <f>IF('Teljesített vizsgák'!E6="","",'Teljesített vizsgák'!E6)</f>
        <v/>
      </c>
      <c r="E9" s="28" t="str">
        <f>IF('Teljesített vizsgák'!F6="","",'Teljesített vizsgák'!F6)</f>
        <v/>
      </c>
      <c r="F9" s="77" t="str">
        <f>IF('Teljesített vizsgák'!G6="","",'Teljesített vizsgák'!G6)</f>
        <v/>
      </c>
    </row>
    <row r="10" spans="1:6" ht="24.75" customHeight="1">
      <c r="A10" s="153">
        <v>2</v>
      </c>
      <c r="B10" s="24" t="str">
        <f>IF('Teljesített vizsgák'!C7="","",'Teljesített vizsgák'!C7)</f>
        <v/>
      </c>
      <c r="C10" s="24" t="str">
        <f>IF('Teljesített vizsgák'!D7="","",'Teljesített vizsgák'!D7)</f>
        <v/>
      </c>
      <c r="D10" s="24" t="str">
        <f>IF('Teljesített vizsgák'!E7="","",'Teljesített vizsgák'!E7)</f>
        <v/>
      </c>
      <c r="E10" s="28" t="str">
        <f>IF('Teljesített vizsgák'!F7="","",'Teljesített vizsgák'!F7)</f>
        <v/>
      </c>
      <c r="F10" s="77" t="str">
        <f>IF('Teljesített vizsgák'!G7="","",'Teljesített vizsgák'!G7)</f>
        <v/>
      </c>
    </row>
    <row r="11" spans="1:6" ht="22.5" customHeight="1">
      <c r="A11" s="153">
        <v>3</v>
      </c>
      <c r="B11" s="24" t="str">
        <f>IF('Teljesített vizsgák'!C8="","",'Teljesített vizsgák'!C8)</f>
        <v/>
      </c>
      <c r="C11" s="24" t="str">
        <f>IF('Teljesített vizsgák'!D8="","",'Teljesített vizsgák'!D8)</f>
        <v/>
      </c>
      <c r="D11" s="24" t="str">
        <f>IF('Teljesített vizsgák'!E8="","",'Teljesített vizsgák'!E8)</f>
        <v/>
      </c>
      <c r="E11" s="28" t="str">
        <f>IF('Teljesített vizsgák'!F8="","",'Teljesített vizsgák'!F8)</f>
        <v/>
      </c>
      <c r="F11" s="77" t="str">
        <f>IF('Teljesített vizsgák'!G8="","",'Teljesített vizsgák'!G8)</f>
        <v/>
      </c>
    </row>
    <row r="12" spans="1:6" ht="23.25" customHeight="1">
      <c r="A12" s="153">
        <v>4</v>
      </c>
      <c r="B12" s="24" t="str">
        <f>IF('Teljesített vizsgák'!C9="","",'Teljesített vizsgák'!C9)</f>
        <v/>
      </c>
      <c r="C12" s="24" t="str">
        <f>IF('Teljesített vizsgák'!D9="","",'Teljesített vizsgák'!D9)</f>
        <v/>
      </c>
      <c r="D12" s="24" t="str">
        <f>IF('Teljesített vizsgák'!E9="","",'Teljesített vizsgák'!E9)</f>
        <v/>
      </c>
      <c r="E12" s="28" t="str">
        <f>IF('Teljesített vizsgák'!F9="","",'Teljesített vizsgák'!F9)</f>
        <v/>
      </c>
      <c r="F12" s="77" t="str">
        <f>IF('Teljesített vizsgák'!G9="","",'Teljesített vizsgák'!G9)</f>
        <v/>
      </c>
    </row>
    <row r="13" spans="1:6" ht="21" customHeight="1">
      <c r="A13" s="153">
        <v>5</v>
      </c>
      <c r="B13" s="24" t="str">
        <f>IF('Teljesített vizsgák'!C10="","",'Teljesített vizsgák'!C10)</f>
        <v/>
      </c>
      <c r="C13" s="24" t="str">
        <f>IF('Teljesített vizsgák'!D10="","",'Teljesített vizsgák'!D10)</f>
        <v/>
      </c>
      <c r="D13" s="24" t="str">
        <f>IF('Teljesített vizsgák'!E10="","",'Teljesített vizsgák'!E10)</f>
        <v/>
      </c>
      <c r="E13" s="28" t="str">
        <f>IF('Teljesített vizsgák'!F10="","",'Teljesített vizsgák'!F10)</f>
        <v/>
      </c>
      <c r="F13" s="77" t="str">
        <f>IF('Teljesített vizsgák'!G10="","",'Teljesített vizsgák'!G10)</f>
        <v/>
      </c>
    </row>
    <row r="14" spans="1:6" ht="24" customHeight="1" thickBot="1">
      <c r="A14" s="182">
        <v>6</v>
      </c>
      <c r="B14" s="87" t="str">
        <f>IF('Teljesített vizsgák'!C11="","",'Teljesített vizsgák'!C11)</f>
        <v/>
      </c>
      <c r="C14" s="87" t="str">
        <f>IF('Teljesített vizsgák'!D11="","",'Teljesített vizsgák'!D11)</f>
        <v/>
      </c>
      <c r="D14" s="87" t="str">
        <f>IF('Teljesített vizsgák'!E11="","",'Teljesített vizsgák'!E11)</f>
        <v/>
      </c>
      <c r="E14" s="88" t="str">
        <f>IF('Teljesített vizsgák'!F11="","",'Teljesített vizsgák'!F11)</f>
        <v/>
      </c>
      <c r="F14" s="77" t="str">
        <f>IF('Teljesített vizsgák'!G11="","",'Teljesített vizsgák'!G11)</f>
        <v/>
      </c>
    </row>
    <row r="15" spans="1:6" ht="15.75" thickBot="1">
      <c r="A15" s="85"/>
      <c r="B15" s="52"/>
      <c r="C15" s="52"/>
      <c r="D15" s="52"/>
      <c r="E15" s="86" t="s">
        <v>46</v>
      </c>
      <c r="F15" s="76">
        <f>SUM(F9:F14)</f>
        <v>0</v>
      </c>
    </row>
    <row r="16" spans="1:6">
      <c r="A16" s="187" t="s">
        <v>287</v>
      </c>
      <c r="B16" s="1"/>
      <c r="C16" s="1"/>
      <c r="D16" s="1"/>
      <c r="E16" s="3"/>
      <c r="F16" s="74"/>
    </row>
    <row r="17" spans="1:6">
      <c r="A17" s="78"/>
      <c r="B17" s="213" t="s">
        <v>241</v>
      </c>
      <c r="C17" s="214"/>
      <c r="D17" s="215"/>
      <c r="E17" s="110" t="s">
        <v>5</v>
      </c>
      <c r="F17" s="111" t="s">
        <v>26</v>
      </c>
    </row>
    <row r="18" spans="1:6" ht="31.5" customHeight="1">
      <c r="A18" s="153">
        <v>1</v>
      </c>
      <c r="B18" s="224" t="str">
        <f>IF('Teljesített kutatószemináriumok'!C4="","",'Teljesített kutatószemináriumok'!C4)</f>
        <v/>
      </c>
      <c r="C18" s="225"/>
      <c r="D18" s="226"/>
      <c r="E18" s="192" t="str">
        <f>IF('Teljesített kutatószemináriumok'!D4="","",'Teljesített kutatószemináriumok'!D4)</f>
        <v/>
      </c>
      <c r="F18" s="191" t="str">
        <f>IF('Teljesített kutatószemináriumok'!E4="","",'Teljesített kutatószemináriumok'!E4)</f>
        <v/>
      </c>
    </row>
    <row r="19" spans="1:6" ht="30.75" customHeight="1" thickBot="1">
      <c r="A19" s="166">
        <v>2</v>
      </c>
      <c r="B19" s="227" t="str">
        <f>IF('Teljesített kutatószemináriumok'!C5="","",'Teljesített kutatószemináriumok'!C5)</f>
        <v/>
      </c>
      <c r="C19" s="228"/>
      <c r="D19" s="229"/>
      <c r="E19" s="193" t="str">
        <f>IF('Teljesített kutatószemináriumok'!D5="","",'Teljesített kutatószemináriumok'!D5)</f>
        <v/>
      </c>
      <c r="F19" s="191" t="str">
        <f>IF('Teljesített kutatószemináriumok'!E5="","",'Teljesített kutatószemináriumok'!E5)</f>
        <v/>
      </c>
    </row>
    <row r="20" spans="1:6" ht="15.75" thickBot="1">
      <c r="A20" s="99"/>
      <c r="B20" s="90"/>
      <c r="C20" s="90"/>
      <c r="D20" s="90"/>
      <c r="E20" s="91" t="s">
        <v>46</v>
      </c>
      <c r="F20" s="76">
        <f>SUM(F18:F19)</f>
        <v>0</v>
      </c>
    </row>
    <row r="21" spans="1:6">
      <c r="A21" s="188" t="s">
        <v>288</v>
      </c>
      <c r="B21" s="105"/>
      <c r="C21" s="105"/>
      <c r="D21" s="105"/>
      <c r="E21" s="3"/>
      <c r="F21" s="74"/>
    </row>
    <row r="22" spans="1:6">
      <c r="A22" s="79"/>
      <c r="B22" s="213" t="s">
        <v>289</v>
      </c>
      <c r="C22" s="214"/>
      <c r="D22" s="215"/>
      <c r="E22" s="108" t="s">
        <v>243</v>
      </c>
      <c r="F22" s="111" t="s">
        <v>26</v>
      </c>
    </row>
    <row r="23" spans="1:6" ht="31.5" customHeight="1" thickBot="1">
      <c r="A23" s="153">
        <v>1</v>
      </c>
      <c r="B23" s="224" t="str">
        <f>IF(Oktatás!D3="","",Oktatás!D3)</f>
        <v/>
      </c>
      <c r="C23" s="225"/>
      <c r="D23" s="226"/>
      <c r="E23" s="190" t="str">
        <f>IF(Oktatás!E3="","",Oktatás!E3)</f>
        <v/>
      </c>
      <c r="F23" s="181" t="str">
        <f>IF(Oktatás!F3="","",Oktatás!F3)</f>
        <v/>
      </c>
    </row>
    <row r="24" spans="1:6" ht="15.75" thickBot="1">
      <c r="A24" s="99"/>
      <c r="B24" s="92"/>
      <c r="C24" s="92"/>
      <c r="D24" s="92"/>
      <c r="E24" s="91" t="s">
        <v>46</v>
      </c>
      <c r="F24" s="76">
        <f>SUM(F23)</f>
        <v>0</v>
      </c>
    </row>
    <row r="25" spans="1:6">
      <c r="A25" s="186" t="s">
        <v>290</v>
      </c>
      <c r="B25" s="1"/>
      <c r="C25" s="1"/>
      <c r="D25" s="1"/>
      <c r="E25" s="3"/>
      <c r="F25" s="167"/>
    </row>
    <row r="26" spans="1:6">
      <c r="A26" s="102"/>
      <c r="B26" s="213" t="s">
        <v>291</v>
      </c>
      <c r="C26" s="214"/>
      <c r="D26" s="215"/>
      <c r="E26" s="114" t="s">
        <v>243</v>
      </c>
      <c r="F26" s="109" t="s">
        <v>26</v>
      </c>
    </row>
    <row r="27" spans="1:6" ht="24" customHeight="1">
      <c r="A27" s="216">
        <v>1</v>
      </c>
      <c r="B27" s="218" t="str">
        <f>IF(Kutatás!C3="","",Kutatás!C3)</f>
        <v/>
      </c>
      <c r="C27" s="218"/>
      <c r="D27" s="218"/>
      <c r="E27" s="219" t="str">
        <f>IF(Kutatás!E3="","",Kutatás!E3)</f>
        <v/>
      </c>
      <c r="F27" s="221" t="str">
        <f>IF(Kutatás!F3="","",Kutatás!F3)</f>
        <v/>
      </c>
    </row>
    <row r="28" spans="1:6" ht="24.75" customHeight="1" thickBot="1">
      <c r="A28" s="217"/>
      <c r="B28" s="223" t="str">
        <f>IF(Kutatás!D3="","",Kutatás!D3)</f>
        <v/>
      </c>
      <c r="C28" s="223"/>
      <c r="D28" s="223"/>
      <c r="E28" s="220"/>
      <c r="F28" s="222"/>
    </row>
    <row r="29" spans="1:6" ht="15.75" thickBot="1">
      <c r="A29" s="85"/>
      <c r="B29" s="53"/>
      <c r="C29" s="53"/>
      <c r="D29" s="53"/>
      <c r="E29" s="86"/>
      <c r="F29" s="101">
        <f>SUM(F27)</f>
        <v>0</v>
      </c>
    </row>
    <row r="30" spans="1:6">
      <c r="A30" s="187" t="s">
        <v>292</v>
      </c>
      <c r="B30" s="1"/>
      <c r="C30" s="1"/>
      <c r="D30" s="1"/>
      <c r="E30" s="3"/>
      <c r="F30" s="93"/>
    </row>
    <row r="31" spans="1:6">
      <c r="A31" s="78"/>
      <c r="B31" s="213" t="s">
        <v>293</v>
      </c>
      <c r="C31" s="214"/>
      <c r="D31" s="215"/>
      <c r="E31" s="110" t="s">
        <v>5</v>
      </c>
      <c r="F31" s="111" t="s">
        <v>26</v>
      </c>
    </row>
    <row r="32" spans="1:6" ht="19.5" customHeight="1">
      <c r="A32" s="216">
        <v>1</v>
      </c>
      <c r="B32" s="239" t="str">
        <f>IF(Publikáció!E4="","",Publikáció!E4)</f>
        <v/>
      </c>
      <c r="C32" s="240"/>
      <c r="D32" s="241"/>
      <c r="E32" s="246" t="str">
        <f>IF(Publikáció!I4="","",Publikáció!I4)</f>
        <v/>
      </c>
      <c r="F32" s="248" t="str">
        <f>IF(Publikáció!K4="","",Publikáció!K4)</f>
        <v/>
      </c>
    </row>
    <row r="33" spans="1:6">
      <c r="A33" s="230"/>
      <c r="B33" s="239" t="str">
        <f>IF(Publikáció!F4="","",Publikáció!F4)</f>
        <v/>
      </c>
      <c r="C33" s="240"/>
      <c r="D33" s="241"/>
      <c r="E33" s="234"/>
      <c r="F33" s="235"/>
    </row>
    <row r="34" spans="1:6">
      <c r="A34" s="230"/>
      <c r="B34" s="239" t="str">
        <f>IF(Publikáció!G4="","",Publikáció!G4)</f>
        <v/>
      </c>
      <c r="C34" s="241"/>
      <c r="D34" s="197" t="str">
        <f>IF(Publikáció!H4="","",Publikáció!H4)</f>
        <v/>
      </c>
      <c r="E34" s="234"/>
      <c r="F34" s="235"/>
    </row>
    <row r="35" spans="1:6">
      <c r="A35" s="230"/>
      <c r="B35" s="239" t="str">
        <f>IF(Publikáció!D4="","",Publikáció!D4)</f>
        <v/>
      </c>
      <c r="C35" s="240"/>
      <c r="D35" s="241"/>
      <c r="E35" s="234"/>
      <c r="F35" s="235"/>
    </row>
    <row r="36" spans="1:6" ht="15.75" thickBot="1">
      <c r="A36" s="245"/>
      <c r="B36" s="250" t="str">
        <f>IF(Publikáció!J4="","",Publikáció!J4)</f>
        <v/>
      </c>
      <c r="C36" s="251"/>
      <c r="D36" s="252"/>
      <c r="E36" s="247"/>
      <c r="F36" s="249"/>
    </row>
    <row r="37" spans="1:6">
      <c r="A37" s="230">
        <v>2</v>
      </c>
      <c r="B37" s="231" t="str">
        <f>IF(Publikáció!E5="","",Publikáció!E5)</f>
        <v/>
      </c>
      <c r="C37" s="232"/>
      <c r="D37" s="233"/>
      <c r="E37" s="234" t="str">
        <f>IF(Publikáció!I5="","",Publikáció!I5)</f>
        <v/>
      </c>
      <c r="F37" s="235" t="str">
        <f>IF(Publikáció!K5="","",Publikáció!K5)</f>
        <v/>
      </c>
    </row>
    <row r="38" spans="1:6">
      <c r="A38" s="230"/>
      <c r="B38" s="236" t="str">
        <f>IF(Publikáció!F5="","",Publikáció!F5)</f>
        <v/>
      </c>
      <c r="C38" s="237"/>
      <c r="D38" s="238"/>
      <c r="E38" s="234"/>
      <c r="F38" s="235"/>
    </row>
    <row r="39" spans="1:6">
      <c r="A39" s="230"/>
      <c r="B39" s="239" t="str">
        <f>IF(Publikáció!G5="","",Publikáció!G5)</f>
        <v/>
      </c>
      <c r="C39" s="240"/>
      <c r="D39" s="198" t="str">
        <f>IF(Publikáció!H5="","",Publikáció!H5)</f>
        <v/>
      </c>
      <c r="E39" s="234"/>
      <c r="F39" s="235"/>
    </row>
    <row r="40" spans="1:6">
      <c r="A40" s="230"/>
      <c r="B40" s="239" t="str">
        <f>IF(Publikáció!D5="","",Publikáció!D5)</f>
        <v/>
      </c>
      <c r="C40" s="240"/>
      <c r="D40" s="241"/>
      <c r="E40" s="234"/>
      <c r="F40" s="235"/>
    </row>
    <row r="41" spans="1:6" ht="15.75" thickBot="1">
      <c r="A41" s="230"/>
      <c r="B41" s="242" t="str">
        <f>IF(Publikáció!J5="","",Publikáció!J5)</f>
        <v/>
      </c>
      <c r="C41" s="243"/>
      <c r="D41" s="244"/>
      <c r="E41" s="234"/>
      <c r="F41" s="235"/>
    </row>
    <row r="42" spans="1:6">
      <c r="A42" s="253">
        <v>3</v>
      </c>
      <c r="B42" s="254" t="str">
        <f>IF(Publikáció!E6="","",Publikáció!E6)</f>
        <v/>
      </c>
      <c r="C42" s="255"/>
      <c r="D42" s="256"/>
      <c r="E42" s="257" t="str">
        <f>IF(Publikáció!I6="","",Publikáció!I6)</f>
        <v/>
      </c>
      <c r="F42" s="258" t="str">
        <f>IF(Publikáció!K6="","",Publikáció!K6)</f>
        <v/>
      </c>
    </row>
    <row r="43" spans="1:6">
      <c r="A43" s="230"/>
      <c r="B43" s="236" t="str">
        <f>IF(Publikáció!F6="","",Publikáció!F6)</f>
        <v/>
      </c>
      <c r="C43" s="237"/>
      <c r="D43" s="238"/>
      <c r="E43" s="234"/>
      <c r="F43" s="235"/>
    </row>
    <row r="44" spans="1:6">
      <c r="A44" s="230"/>
      <c r="B44" s="239" t="str">
        <f>IF(Publikáció!G6="","",Publikáció!G6)</f>
        <v/>
      </c>
      <c r="C44" s="240"/>
      <c r="D44" s="198" t="str">
        <f>IF(Publikáció!H6="","",Publikáció!H6)</f>
        <v/>
      </c>
      <c r="E44" s="234"/>
      <c r="F44" s="235"/>
    </row>
    <row r="45" spans="1:6">
      <c r="A45" s="230"/>
      <c r="B45" s="239" t="str">
        <f>IF(Publikáció!D6="","",Publikáció!D6)</f>
        <v/>
      </c>
      <c r="C45" s="240"/>
      <c r="D45" s="241"/>
      <c r="E45" s="234"/>
      <c r="F45" s="235"/>
    </row>
    <row r="46" spans="1:6" ht="15.75" thickBot="1">
      <c r="A46" s="245"/>
      <c r="B46" s="250" t="str">
        <f>IF(Publikáció!J6="","",Publikáció!J6)</f>
        <v/>
      </c>
      <c r="C46" s="251"/>
      <c r="D46" s="252"/>
      <c r="E46" s="247"/>
      <c r="F46" s="249"/>
    </row>
    <row r="47" spans="1:6">
      <c r="A47" s="230">
        <v>4</v>
      </c>
      <c r="B47" s="231" t="str">
        <f>IF(Publikáció!E7="","",Publikáció!E7)</f>
        <v/>
      </c>
      <c r="C47" s="232"/>
      <c r="D47" s="233"/>
      <c r="E47" s="234" t="str">
        <f>IF(Publikáció!I7="","",Publikáció!I7)</f>
        <v/>
      </c>
      <c r="F47" s="235" t="str">
        <f>IF(Publikáció!K7="","",Publikáció!K7)</f>
        <v/>
      </c>
    </row>
    <row r="48" spans="1:6">
      <c r="A48" s="230"/>
      <c r="B48" s="239" t="str">
        <f>IF(Publikáció!F7="","",Publikáció!F7)</f>
        <v/>
      </c>
      <c r="C48" s="240"/>
      <c r="D48" s="241"/>
      <c r="E48" s="234"/>
      <c r="F48" s="235"/>
    </row>
    <row r="49" spans="1:6">
      <c r="A49" s="230"/>
      <c r="B49" s="239" t="str">
        <f>IF(Publikáció!G7="","",Publikáció!G7)</f>
        <v/>
      </c>
      <c r="C49" s="241"/>
      <c r="D49" s="197" t="str">
        <f>IF(Publikáció!H7="","",Publikáció!H7)</f>
        <v/>
      </c>
      <c r="E49" s="234"/>
      <c r="F49" s="235"/>
    </row>
    <row r="50" spans="1:6">
      <c r="A50" s="230"/>
      <c r="B50" s="239" t="str">
        <f>IF(Publikáció!D7="","",Publikáció!D7)</f>
        <v/>
      </c>
      <c r="C50" s="240"/>
      <c r="D50" s="241"/>
      <c r="E50" s="234"/>
      <c r="F50" s="235"/>
    </row>
    <row r="51" spans="1:6" ht="15.75" thickBot="1">
      <c r="A51" s="230"/>
      <c r="B51" s="242" t="str">
        <f>IF(Publikáció!J7="","",Publikáció!J7)</f>
        <v/>
      </c>
      <c r="C51" s="243"/>
      <c r="D51" s="244"/>
      <c r="E51" s="234"/>
      <c r="F51" s="235"/>
    </row>
    <row r="52" spans="1:6">
      <c r="A52" s="253">
        <v>5</v>
      </c>
      <c r="B52" s="254" t="str">
        <f>IF(Publikáció!E8="","",Publikáció!E8)</f>
        <v/>
      </c>
      <c r="C52" s="255"/>
      <c r="D52" s="256"/>
      <c r="E52" s="257" t="str">
        <f>IF(Publikáció!I8="","",Publikáció!I8)</f>
        <v/>
      </c>
      <c r="F52" s="258" t="str">
        <f>IF(Publikáció!K8="","",Publikáció!K8)</f>
        <v/>
      </c>
    </row>
    <row r="53" spans="1:6">
      <c r="A53" s="230"/>
      <c r="B53" s="239" t="str">
        <f>IF(Publikáció!F8="","",Publikáció!F8)</f>
        <v/>
      </c>
      <c r="C53" s="240"/>
      <c r="D53" s="241"/>
      <c r="E53" s="234"/>
      <c r="F53" s="235"/>
    </row>
    <row r="54" spans="1:6">
      <c r="A54" s="230"/>
      <c r="B54" s="239" t="str">
        <f>IF(Publikáció!G8="","",Publikáció!G8)</f>
        <v/>
      </c>
      <c r="C54" s="240"/>
      <c r="D54" s="198" t="str">
        <f>IF(Publikáció!H8="","",Publikáció!H8)</f>
        <v/>
      </c>
      <c r="E54" s="234"/>
      <c r="F54" s="235"/>
    </row>
    <row r="55" spans="1:6">
      <c r="A55" s="230"/>
      <c r="B55" s="239" t="str">
        <f>IF(Publikáció!D8="","",Publikáció!D8)</f>
        <v/>
      </c>
      <c r="C55" s="240"/>
      <c r="D55" s="241"/>
      <c r="E55" s="234"/>
      <c r="F55" s="235"/>
    </row>
    <row r="56" spans="1:6" ht="15.75" thickBot="1">
      <c r="A56" s="245"/>
      <c r="B56" s="250" t="str">
        <f>IF(Publikáció!J8="","",Publikáció!J8)</f>
        <v/>
      </c>
      <c r="C56" s="251"/>
      <c r="D56" s="252"/>
      <c r="E56" s="247"/>
      <c r="F56" s="249"/>
    </row>
    <row r="57" spans="1:6">
      <c r="A57" s="230">
        <v>6</v>
      </c>
      <c r="B57" s="231" t="str">
        <f>IF(Publikáció!E9="","",Publikáció!E9)</f>
        <v/>
      </c>
      <c r="C57" s="232"/>
      <c r="D57" s="233"/>
      <c r="E57" s="234" t="str">
        <f>IF(Publikáció!I9="","",Publikáció!I9)</f>
        <v/>
      </c>
      <c r="F57" s="235" t="str">
        <f>IF(Publikáció!K9="","",Publikáció!K9)</f>
        <v/>
      </c>
    </row>
    <row r="58" spans="1:6">
      <c r="A58" s="230"/>
      <c r="B58" s="239" t="str">
        <f>IF(Publikáció!F9="","",Publikáció!F9)</f>
        <v/>
      </c>
      <c r="C58" s="240"/>
      <c r="D58" s="241"/>
      <c r="E58" s="234"/>
      <c r="F58" s="235"/>
    </row>
    <row r="59" spans="1:6">
      <c r="A59" s="230"/>
      <c r="B59" s="239" t="str">
        <f>IF(Publikáció!G9="","",Publikáció!G9)</f>
        <v/>
      </c>
      <c r="C59" s="240"/>
      <c r="D59" s="198" t="str">
        <f>IF(Publikáció!H9="","",Publikáció!H9)</f>
        <v/>
      </c>
      <c r="E59" s="234"/>
      <c r="F59" s="235"/>
    </row>
    <row r="60" spans="1:6">
      <c r="A60" s="230"/>
      <c r="B60" s="239" t="str">
        <f>IF(Publikáció!D9="","",Publikáció!D9)</f>
        <v/>
      </c>
      <c r="C60" s="240"/>
      <c r="D60" s="241"/>
      <c r="E60" s="234"/>
      <c r="F60" s="235"/>
    </row>
    <row r="61" spans="1:6" ht="15.75" thickBot="1">
      <c r="A61" s="230"/>
      <c r="B61" s="242" t="str">
        <f>IF(Publikáció!J9="","",Publikáció!J9)</f>
        <v/>
      </c>
      <c r="C61" s="243"/>
      <c r="D61" s="244"/>
      <c r="E61" s="234"/>
      <c r="F61" s="235"/>
    </row>
    <row r="62" spans="1:6">
      <c r="A62" s="253">
        <v>7</v>
      </c>
      <c r="B62" s="254" t="str">
        <f>IF(Publikáció!E10="","",Publikáció!E10)</f>
        <v/>
      </c>
      <c r="C62" s="255"/>
      <c r="D62" s="256"/>
      <c r="E62" s="257" t="str">
        <f>IF(Publikáció!I10="","",Publikáció!I10)</f>
        <v/>
      </c>
      <c r="F62" s="258" t="str">
        <f>IF(Publikáció!K10="","",Publikáció!K10)</f>
        <v/>
      </c>
    </row>
    <row r="63" spans="1:6">
      <c r="A63" s="230"/>
      <c r="B63" s="239" t="str">
        <f>IF(Publikáció!F10="","",Publikáció!F10)</f>
        <v/>
      </c>
      <c r="C63" s="240"/>
      <c r="D63" s="241"/>
      <c r="E63" s="234"/>
      <c r="F63" s="235"/>
    </row>
    <row r="64" spans="1:6">
      <c r="A64" s="230"/>
      <c r="B64" s="239" t="str">
        <f>IF(Publikáció!G10="","",Publikáció!G10)</f>
        <v/>
      </c>
      <c r="C64" s="241"/>
      <c r="D64" s="197" t="str">
        <f>IF(Publikáció!H10="","",Publikáció!H10)</f>
        <v/>
      </c>
      <c r="E64" s="234"/>
      <c r="F64" s="235"/>
    </row>
    <row r="65" spans="1:6">
      <c r="A65" s="230"/>
      <c r="B65" s="239" t="str">
        <f>IF(Publikáció!D10="","",Publikáció!D10)</f>
        <v/>
      </c>
      <c r="C65" s="240"/>
      <c r="D65" s="241"/>
      <c r="E65" s="234"/>
      <c r="F65" s="235"/>
    </row>
    <row r="66" spans="1:6" ht="15.75" thickBot="1">
      <c r="A66" s="245"/>
      <c r="B66" s="250" t="str">
        <f>IF(Publikáció!J10="","",Publikáció!J10)</f>
        <v/>
      </c>
      <c r="C66" s="251"/>
      <c r="D66" s="252"/>
      <c r="E66" s="247"/>
      <c r="F66" s="249"/>
    </row>
    <row r="67" spans="1:6">
      <c r="A67" s="230">
        <v>8</v>
      </c>
      <c r="B67" s="231" t="str">
        <f>IF(Publikáció!E11="","",Publikáció!E11)</f>
        <v/>
      </c>
      <c r="C67" s="232"/>
      <c r="D67" s="233"/>
      <c r="E67" s="234" t="str">
        <f>IF(Publikáció!I11="","",Publikáció!I11)</f>
        <v/>
      </c>
      <c r="F67" s="235" t="str">
        <f>IF(Publikáció!K11="","",Publikáció!K11)</f>
        <v/>
      </c>
    </row>
    <row r="68" spans="1:6">
      <c r="A68" s="230"/>
      <c r="B68" s="239" t="str">
        <f>IF(Publikáció!F11="","",Publikáció!F11)</f>
        <v/>
      </c>
      <c r="C68" s="240"/>
      <c r="D68" s="241"/>
      <c r="E68" s="234"/>
      <c r="F68" s="235"/>
    </row>
    <row r="69" spans="1:6">
      <c r="A69" s="230"/>
      <c r="B69" s="239" t="str">
        <f>IF(Publikáció!G11="","",Publikáció!G11)</f>
        <v/>
      </c>
      <c r="C69" s="241"/>
      <c r="D69" s="197" t="str">
        <f>IF(Publikáció!H11="","",Publikáció!H11)</f>
        <v/>
      </c>
      <c r="E69" s="234"/>
      <c r="F69" s="235"/>
    </row>
    <row r="70" spans="1:6">
      <c r="A70" s="230"/>
      <c r="B70" s="239" t="str">
        <f>IF(Publikáció!D11="","",Publikáció!D11)</f>
        <v/>
      </c>
      <c r="C70" s="240"/>
      <c r="D70" s="241"/>
      <c r="E70" s="234"/>
      <c r="F70" s="235"/>
    </row>
    <row r="71" spans="1:6" ht="15.75" thickBot="1">
      <c r="A71" s="230"/>
      <c r="B71" s="242" t="str">
        <f>IF(Publikáció!J11="","",Publikáció!J11)</f>
        <v/>
      </c>
      <c r="C71" s="243"/>
      <c r="D71" s="244"/>
      <c r="E71" s="234"/>
      <c r="F71" s="235"/>
    </row>
    <row r="72" spans="1:6">
      <c r="A72" s="253">
        <v>9</v>
      </c>
      <c r="B72" s="254" t="str">
        <f>IF(Publikáció!E12="","",Publikáció!E12)</f>
        <v/>
      </c>
      <c r="C72" s="255"/>
      <c r="D72" s="256"/>
      <c r="E72" s="257" t="str">
        <f>IF(Publikáció!I12="","",Publikáció!I12)</f>
        <v/>
      </c>
      <c r="F72" s="258" t="str">
        <f>IF(Publikáció!K12="","",Publikáció!K12)</f>
        <v/>
      </c>
    </row>
    <row r="73" spans="1:6">
      <c r="A73" s="230"/>
      <c r="B73" s="239" t="str">
        <f>IF(Publikáció!F12="","",Publikáció!F12)</f>
        <v/>
      </c>
      <c r="C73" s="240"/>
      <c r="D73" s="241"/>
      <c r="E73" s="234"/>
      <c r="F73" s="235"/>
    </row>
    <row r="74" spans="1:6">
      <c r="A74" s="230"/>
      <c r="B74" s="239" t="str">
        <f>IF(Publikáció!G12="","",Publikáció!G12)</f>
        <v/>
      </c>
      <c r="C74" s="241"/>
      <c r="D74" s="197" t="str">
        <f>IF(Publikáció!H12="","",Publikáció!H12)</f>
        <v/>
      </c>
      <c r="E74" s="234"/>
      <c r="F74" s="235"/>
    </row>
    <row r="75" spans="1:6">
      <c r="A75" s="230"/>
      <c r="B75" s="239" t="str">
        <f>IF(Publikáció!D12="","",Publikáció!D12)</f>
        <v/>
      </c>
      <c r="C75" s="240"/>
      <c r="D75" s="241"/>
      <c r="E75" s="234"/>
      <c r="F75" s="235"/>
    </row>
    <row r="76" spans="1:6" ht="15.75" thickBot="1">
      <c r="A76" s="245"/>
      <c r="B76" s="250" t="str">
        <f>IF(Publikáció!J12="","",Publikáció!J12)</f>
        <v/>
      </c>
      <c r="C76" s="251"/>
      <c r="D76" s="252"/>
      <c r="E76" s="247"/>
      <c r="F76" s="249"/>
    </row>
    <row r="77" spans="1:6">
      <c r="A77" s="230">
        <v>10</v>
      </c>
      <c r="B77" s="231" t="str">
        <f>IF(Publikáció!E13="","",Publikáció!E13)</f>
        <v/>
      </c>
      <c r="C77" s="232"/>
      <c r="D77" s="233"/>
      <c r="E77" s="234" t="str">
        <f>IF(Publikáció!I13="","",Publikáció!I13)</f>
        <v/>
      </c>
      <c r="F77" s="235" t="str">
        <f>IF(Publikáció!K13="","",Publikáció!K13)</f>
        <v/>
      </c>
    </row>
    <row r="78" spans="1:6">
      <c r="A78" s="230"/>
      <c r="B78" s="239" t="str">
        <f>IF(Publikáció!F13="","",Publikáció!F13)</f>
        <v/>
      </c>
      <c r="C78" s="240"/>
      <c r="D78" s="241"/>
      <c r="E78" s="234"/>
      <c r="F78" s="273"/>
    </row>
    <row r="79" spans="1:6">
      <c r="A79" s="230"/>
      <c r="B79" s="239" t="str">
        <f>IF(Publikáció!G13="","",Publikáció!G13)</f>
        <v/>
      </c>
      <c r="C79" s="240"/>
      <c r="D79" s="198" t="str">
        <f>IF(Publikáció!H13="","",Publikáció!H13)</f>
        <v/>
      </c>
      <c r="E79" s="234"/>
      <c r="F79" s="273"/>
    </row>
    <row r="80" spans="1:6">
      <c r="A80" s="230"/>
      <c r="B80" s="239" t="str">
        <f>IF(Publikáció!D13="","",Publikáció!D13)</f>
        <v/>
      </c>
      <c r="C80" s="240"/>
      <c r="D80" s="241"/>
      <c r="E80" s="234"/>
      <c r="F80" s="273"/>
    </row>
    <row r="81" spans="1:6" ht="15.75" thickBot="1">
      <c r="A81" s="217"/>
      <c r="B81" s="275" t="str">
        <f>IF(Publikáció!J13="","",Publikáció!J13)</f>
        <v/>
      </c>
      <c r="C81" s="276"/>
      <c r="D81" s="277"/>
      <c r="E81" s="272"/>
      <c r="F81" s="274"/>
    </row>
    <row r="82" spans="1:6" ht="15.75" thickBot="1">
      <c r="A82" s="99"/>
      <c r="B82" s="52"/>
      <c r="C82" s="52"/>
      <c r="D82" s="52"/>
      <c r="E82" s="86" t="s">
        <v>46</v>
      </c>
      <c r="F82" s="73">
        <f>SUM(F32:F81)</f>
        <v>0</v>
      </c>
    </row>
    <row r="83" spans="1:6">
      <c r="A83" s="187" t="s">
        <v>294</v>
      </c>
      <c r="B83" s="1"/>
      <c r="C83" s="1"/>
      <c r="D83" s="1"/>
      <c r="E83" s="3"/>
      <c r="F83" s="74"/>
    </row>
    <row r="84" spans="1:6">
      <c r="A84" s="80"/>
      <c r="B84" s="213" t="s">
        <v>275</v>
      </c>
      <c r="C84" s="214"/>
      <c r="D84" s="215"/>
      <c r="E84" s="110" t="s">
        <v>5</v>
      </c>
      <c r="F84" s="111" t="s">
        <v>26</v>
      </c>
    </row>
    <row r="85" spans="1:6">
      <c r="A85" s="78">
        <v>1</v>
      </c>
      <c r="B85" s="259" t="str">
        <f>IF(Alkotások!C3="","",Alkotások!C3)</f>
        <v/>
      </c>
      <c r="C85" s="260"/>
      <c r="D85" s="30" t="str">
        <f>IF(Alkotások!D3="","",Alkotások!D3)</f>
        <v/>
      </c>
      <c r="E85" s="4" t="str">
        <f>IF(Alkotások!E3="","",Alkotások!E3)</f>
        <v/>
      </c>
      <c r="F85" s="75" t="str">
        <f>IF(Alkotások!F3="","",Alkotások!F3)</f>
        <v/>
      </c>
    </row>
    <row r="86" spans="1:6" ht="15.75" thickBot="1">
      <c r="A86" s="89">
        <v>2</v>
      </c>
      <c r="B86" s="261" t="str">
        <f>IF(Alkotások!C4="","",Alkotások!C4)</f>
        <v/>
      </c>
      <c r="C86" s="262"/>
      <c r="D86" s="168" t="str">
        <f>IF(Alkotások!D4="","",Alkotások!D4)</f>
        <v/>
      </c>
      <c r="E86" s="29" t="str">
        <f>IF(Alkotások!E4="","",Alkotások!E4)</f>
        <v/>
      </c>
      <c r="F86" s="75" t="str">
        <f>IF(Alkotások!F4="","",Alkotások!F4)</f>
        <v/>
      </c>
    </row>
    <row r="87" spans="1:6" ht="15.75" thickBot="1">
      <c r="A87" s="99"/>
      <c r="B87" s="90"/>
      <c r="C87" s="90"/>
      <c r="D87" s="90"/>
      <c r="E87" s="91" t="s">
        <v>46</v>
      </c>
      <c r="F87" s="76">
        <f>SUM(F85:F86)</f>
        <v>0</v>
      </c>
    </row>
    <row r="88" spans="1:6">
      <c r="A88" s="189" t="s">
        <v>295</v>
      </c>
      <c r="B88" s="94"/>
      <c r="C88" s="95"/>
      <c r="D88" s="96"/>
      <c r="E88" s="31"/>
      <c r="F88" s="106"/>
    </row>
    <row r="89" spans="1:6" ht="15.75" thickBot="1">
      <c r="A89" s="263" t="str">
        <f>IF(Egyebek!C3="","",Egyebek!C3)</f>
        <v/>
      </c>
      <c r="B89" s="264"/>
      <c r="C89" s="264"/>
      <c r="D89" s="264"/>
      <c r="E89" s="264"/>
      <c r="F89" s="107"/>
    </row>
    <row r="90" spans="1:6" ht="15.75" thickBot="1">
      <c r="A90" s="97"/>
      <c r="B90" s="98"/>
      <c r="C90" s="98"/>
      <c r="D90" s="265" t="s">
        <v>296</v>
      </c>
      <c r="E90" s="266"/>
      <c r="F90" s="100">
        <f>F15+F20+F24+F29+F82+F87+F89</f>
        <v>0</v>
      </c>
    </row>
    <row r="91" spans="1:6" ht="15.75" thickTop="1">
      <c r="A91" s="1" t="s">
        <v>297</v>
      </c>
      <c r="B91" s="1" t="str">
        <f>IF('Személyes adatok'!C6="","",'Személyes adatok'!C6)</f>
        <v/>
      </c>
      <c r="C91" s="154" t="str">
        <f>IF('Személyes adatok'!D6="","",'Személyes adatok'!D6)</f>
        <v/>
      </c>
      <c r="D91" s="1"/>
      <c r="E91" s="3"/>
      <c r="F91" s="3"/>
    </row>
    <row r="92" spans="1:6">
      <c r="A92" s="1"/>
      <c r="B92" s="1"/>
      <c r="C92" s="1"/>
      <c r="D92" s="1" t="s">
        <v>298</v>
      </c>
      <c r="F92" s="3"/>
    </row>
    <row r="93" spans="1:6">
      <c r="A93" s="1"/>
      <c r="B93" s="1"/>
      <c r="C93" s="1"/>
      <c r="D93" s="3"/>
      <c r="E93" s="3"/>
      <c r="F93" s="6" t="s">
        <v>299</v>
      </c>
    </row>
    <row r="94" spans="1:6">
      <c r="A94" s="1" t="s">
        <v>300</v>
      </c>
      <c r="B94" s="1"/>
      <c r="C94" s="1"/>
      <c r="D94" s="1"/>
      <c r="E94" s="3"/>
      <c r="F94" s="3"/>
    </row>
    <row r="95" spans="1:6">
      <c r="A95" s="1"/>
      <c r="B95" s="1"/>
      <c r="C95" s="1"/>
      <c r="D95" s="1" t="s">
        <v>298</v>
      </c>
      <c r="F95" s="3"/>
    </row>
    <row r="96" spans="1:6">
      <c r="A96" s="1"/>
      <c r="B96" s="1"/>
      <c r="C96" s="1"/>
      <c r="D96" s="3"/>
      <c r="E96" s="3"/>
      <c r="F96" s="183" t="s">
        <v>301</v>
      </c>
    </row>
  </sheetData>
  <sheetProtection algorithmName="SHA-512" hashValue="0PtWGuF5zOff/jTV4RRcjfgpdd8RXuCwBFcNl+lwQ2YSaalZg7j6JLODUV8o9TOA+li1JR8U3WH/2AzQ2IAVFg==" saltValue="cpfqizFCrI/r+7PwmuS3gg==" spinCount="100000" sheet="1" objects="1" scenarios="1" selectLockedCells="1" selectUnlockedCells="1"/>
  <mergeCells count="104">
    <mergeCell ref="B84:D84"/>
    <mergeCell ref="B85:C85"/>
    <mergeCell ref="B86:C86"/>
    <mergeCell ref="A89:E89"/>
    <mergeCell ref="D90:E90"/>
    <mergeCell ref="C4:F4"/>
    <mergeCell ref="E6:F6"/>
    <mergeCell ref="A77:A81"/>
    <mergeCell ref="B77:D77"/>
    <mergeCell ref="E77:E81"/>
    <mergeCell ref="F77:F81"/>
    <mergeCell ref="B78:D78"/>
    <mergeCell ref="B79:C79"/>
    <mergeCell ref="B80:D80"/>
    <mergeCell ref="B81:D81"/>
    <mergeCell ref="A72:A76"/>
    <mergeCell ref="B72:D72"/>
    <mergeCell ref="E72:E76"/>
    <mergeCell ref="F72:F76"/>
    <mergeCell ref="B73:D73"/>
    <mergeCell ref="B74:C74"/>
    <mergeCell ref="B75:D75"/>
    <mergeCell ref="B76:D76"/>
    <mergeCell ref="A67:A71"/>
    <mergeCell ref="B67:D67"/>
    <mergeCell ref="E67:E71"/>
    <mergeCell ref="F67:F71"/>
    <mergeCell ref="B68:D68"/>
    <mergeCell ref="B69:C69"/>
    <mergeCell ref="B70:D70"/>
    <mergeCell ref="B71:D71"/>
    <mergeCell ref="A62:A66"/>
    <mergeCell ref="B62:D62"/>
    <mergeCell ref="E62:E66"/>
    <mergeCell ref="F62:F66"/>
    <mergeCell ref="B63:D63"/>
    <mergeCell ref="B64:C64"/>
    <mergeCell ref="B65:D65"/>
    <mergeCell ref="B66:D66"/>
    <mergeCell ref="A57:A61"/>
    <mergeCell ref="B57:D57"/>
    <mergeCell ref="E57:E61"/>
    <mergeCell ref="F57:F61"/>
    <mergeCell ref="B58:D58"/>
    <mergeCell ref="B59:C59"/>
    <mergeCell ref="B60:D60"/>
    <mergeCell ref="B61:D61"/>
    <mergeCell ref="A52:A56"/>
    <mergeCell ref="B52:D52"/>
    <mergeCell ref="E52:E56"/>
    <mergeCell ref="F52:F56"/>
    <mergeCell ref="B53:D53"/>
    <mergeCell ref="B54:C54"/>
    <mergeCell ref="B55:D55"/>
    <mergeCell ref="B56:D56"/>
    <mergeCell ref="A47:A51"/>
    <mergeCell ref="B47:D47"/>
    <mergeCell ref="E47:E51"/>
    <mergeCell ref="F47:F51"/>
    <mergeCell ref="B48:D48"/>
    <mergeCell ref="B49:C49"/>
    <mergeCell ref="B50:D50"/>
    <mergeCell ref="B51:D51"/>
    <mergeCell ref="A42:A46"/>
    <mergeCell ref="B42:D42"/>
    <mergeCell ref="E42:E46"/>
    <mergeCell ref="F42:F46"/>
    <mergeCell ref="B43:D43"/>
    <mergeCell ref="B44:C44"/>
    <mergeCell ref="B45:D45"/>
    <mergeCell ref="B46:D46"/>
    <mergeCell ref="A37:A41"/>
    <mergeCell ref="B37:D37"/>
    <mergeCell ref="E37:E41"/>
    <mergeCell ref="F37:F41"/>
    <mergeCell ref="B38:D38"/>
    <mergeCell ref="B39:C39"/>
    <mergeCell ref="B40:D40"/>
    <mergeCell ref="B41:D41"/>
    <mergeCell ref="A32:A36"/>
    <mergeCell ref="B32:D32"/>
    <mergeCell ref="E32:E36"/>
    <mergeCell ref="F32:F36"/>
    <mergeCell ref="B33:D33"/>
    <mergeCell ref="B34:C34"/>
    <mergeCell ref="B35:D35"/>
    <mergeCell ref="B36:D36"/>
    <mergeCell ref="A1:F1"/>
    <mergeCell ref="A2:F2"/>
    <mergeCell ref="A3:F3"/>
    <mergeCell ref="E5:F5"/>
    <mergeCell ref="C6:D6"/>
    <mergeCell ref="B31:D31"/>
    <mergeCell ref="B26:D26"/>
    <mergeCell ref="A27:A28"/>
    <mergeCell ref="B27:D27"/>
    <mergeCell ref="E27:E28"/>
    <mergeCell ref="F27:F28"/>
    <mergeCell ref="B28:D28"/>
    <mergeCell ref="B17:D17"/>
    <mergeCell ref="B18:D18"/>
    <mergeCell ref="B19:D19"/>
    <mergeCell ref="B22:D22"/>
    <mergeCell ref="B23:D23"/>
  </mergeCells>
  <pageMargins left="0.7" right="0.7" top="0.75" bottom="0.75" header="0.3" footer="0.3"/>
  <pageSetup paperSize="9" scale="9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Judit</dc:creator>
  <cp:keywords/>
  <dc:description/>
  <cp:lastModifiedBy>Solczi Ágnes</cp:lastModifiedBy>
  <cp:revision/>
  <dcterms:created xsi:type="dcterms:W3CDTF">2017-01-25T14:01:31Z</dcterms:created>
  <dcterms:modified xsi:type="dcterms:W3CDTF">2025-10-07T08:02:08Z</dcterms:modified>
  <cp:category/>
  <cp:contentStatus/>
</cp:coreProperties>
</file>