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K\Doktori Iskola\1 MAK Kerpely Antal Doktori Iskola\KERPELY MUKODESI SZABALYZAT 2020\MODOSITAS 2023\"/>
    </mc:Choice>
  </mc:AlternateContent>
  <xr:revisionPtr revIDLastSave="0" documentId="13_ncr:1_{EBEDE0FB-0A85-4D0C-91C7-2AC60AF8A14D}" xr6:coauthVersionLast="47" xr6:coauthVersionMax="47" xr10:uidLastSave="{00000000-0000-0000-0000-000000000000}"/>
  <bookViews>
    <workbookView xWindow="2340" yWindow="600" windowWidth="17475" windowHeight="15600" tabRatio="733" xr2:uid="{00000000-000D-0000-FFFF-FFFF00000000}"/>
  </bookViews>
  <sheets>
    <sheet name="pontozó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28" l="1"/>
  <c r="J48" i="28" s="1"/>
  <c r="J52" i="28"/>
  <c r="I38" i="28"/>
  <c r="J56" i="28"/>
  <c r="I26" i="28"/>
  <c r="I27" i="28" s="1"/>
  <c r="I23" i="28"/>
  <c r="F13" i="28"/>
  <c r="J15" i="28" s="1"/>
  <c r="J40" i="28" l="1"/>
  <c r="J41" i="28" s="1"/>
  <c r="J59" i="28" s="1"/>
</calcChain>
</file>

<file path=xl/sharedStrings.xml><?xml version="1.0" encoding="utf-8"?>
<sst xmlns="http://schemas.openxmlformats.org/spreadsheetml/2006/main" count="79" uniqueCount="58">
  <si>
    <t>FELVÉTELI  PONTOZÓLAP</t>
  </si>
  <si>
    <t>Jelölt neve:</t>
  </si>
  <si>
    <t>Érdemjegy</t>
  </si>
  <si>
    <t>Pont faktor</t>
  </si>
  <si>
    <t>Összesen:</t>
  </si>
  <si>
    <t>pont</t>
  </si>
  <si>
    <t>2.1  TDK tevékenység</t>
  </si>
  <si>
    <t>Helyezés</t>
  </si>
  <si>
    <t>Pont faktorok</t>
  </si>
  <si>
    <t>I</t>
  </si>
  <si>
    <t>II</t>
  </si>
  <si>
    <t>III</t>
  </si>
  <si>
    <t>Nem díj.</t>
  </si>
  <si>
    <t>Egyetemi</t>
  </si>
  <si>
    <t>Országos</t>
  </si>
  <si>
    <t>Félévek száma</t>
  </si>
  <si>
    <t>Darab</t>
  </si>
  <si>
    <t>Poszter</t>
  </si>
  <si>
    <t>Előadás magyar nyelven</t>
  </si>
  <si>
    <t>Előadás idegen nyelven</t>
  </si>
  <si>
    <t>Hazai konf. kiadvány cikk</t>
  </si>
  <si>
    <t>(min. 6 oldal)</t>
  </si>
  <si>
    <t>Nemzetk. konf. kiadv. cikk</t>
  </si>
  <si>
    <t>Hazai folyóirat cikk</t>
  </si>
  <si>
    <t>Nemzetközi folyóirat cikk</t>
  </si>
  <si>
    <t>Alap</t>
  </si>
  <si>
    <t>Felső</t>
  </si>
  <si>
    <t>További</t>
  </si>
  <si>
    <t xml:space="preserve"> Záróvizsga tárgyak átlaga</t>
  </si>
  <si>
    <t>angol</t>
  </si>
  <si>
    <t>Tématerület:</t>
  </si>
  <si>
    <t>Tudományos vezető:</t>
  </si>
  <si>
    <t>MSc képzés</t>
  </si>
  <si>
    <t xml:space="preserve"> Diplomamunka osztályzat</t>
  </si>
  <si>
    <t xml:space="preserve"> Összes tantágy kummulative átlag MSc, BSc</t>
  </si>
  <si>
    <t>Képzés:</t>
  </si>
  <si>
    <t>Különdíj</t>
  </si>
  <si>
    <t>különdíj</t>
  </si>
  <si>
    <t>Pont</t>
  </si>
  <si>
    <t>Szabadalom</t>
  </si>
  <si>
    <t>Publikáció</t>
  </si>
  <si>
    <t>2.3  Publikációs tevékenység</t>
  </si>
  <si>
    <t>Adott pontszám:</t>
  </si>
  <si>
    <t>Összes megszerzett pontszám (max. 100 pont)</t>
  </si>
  <si>
    <t>2.2  Demonstrátori megbízás: (max. 10)</t>
  </si>
  <si>
    <t>Egyetemi oklevél:</t>
  </si>
  <si>
    <t>Téma címe:</t>
  </si>
  <si>
    <t>magyar: 3, idegenny: 4</t>
  </si>
  <si>
    <t>Hazai idegen ny. konf. Kiadvány</t>
  </si>
  <si>
    <t>benyújtott: 4, elfogadott 10</t>
  </si>
  <si>
    <t>idegen nyelven, Q1: 40, Q2: 30, Q3: 20, Q1: 10, Q0: 6)</t>
  </si>
  <si>
    <t xml:space="preserve"> Kerpely Antal Anyagtudományok és Technológiák Doktori Iskola PhD képzésére jelentkezők értékelésére</t>
  </si>
  <si>
    <t>1. Tanulmányi munka értékelése (max. 30 pont)</t>
  </si>
  <si>
    <t>3.  Nyelvvizsga (max.5 pont)</t>
  </si>
  <si>
    <t>2. Tudományos-szakmai tevékenység értékelése (max 20 pont)</t>
  </si>
  <si>
    <t>5.  A beadott szakmai anyagok, a tervezett kutatási témáról szóló ppt előadás és az általános elbeszélgetés átfogó képe (max. 30 pont)</t>
  </si>
  <si>
    <t>4.  A Felvételi Bizottság előtt megtartott idegen nyelvű előadás (max. 15 pont)</t>
  </si>
  <si>
    <t xml:space="preserve">Közép B2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</si>
</sst>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indexed="55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B050"/>
      <name val="Times New Roman"/>
      <family val="1"/>
      <charset val="238"/>
    </font>
    <font>
      <sz val="10"/>
      <color rgb="FF00B05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</cellStyleXfs>
  <cellXfs count="101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4" fillId="0" borderId="0" xfId="0" applyNumberFormat="1" applyFont="1"/>
    <xf numFmtId="2" fontId="2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6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0" borderId="0" xfId="0" applyFont="1"/>
    <xf numFmtId="0" fontId="13" fillId="3" borderId="5" xfId="0" applyFont="1" applyFill="1" applyBorder="1" applyAlignment="1">
      <alignment horizontal="center"/>
    </xf>
    <xf numFmtId="0" fontId="7" fillId="6" borderId="14" xfId="0" applyFont="1" applyFill="1" applyBorder="1"/>
    <xf numFmtId="2" fontId="8" fillId="6" borderId="13" xfId="0" applyNumberFormat="1" applyFont="1" applyFill="1" applyBorder="1" applyAlignment="1">
      <alignment horizontal="center"/>
    </xf>
    <xf numFmtId="2" fontId="6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3" borderId="1" xfId="0" quotePrefix="1" applyFont="1" applyFill="1" applyBorder="1" applyAlignment="1">
      <alignment horizontal="center"/>
    </xf>
    <xf numFmtId="0" fontId="13" fillId="3" borderId="5" xfId="0" quotePrefix="1" applyFont="1" applyFill="1" applyBorder="1" applyAlignment="1">
      <alignment horizontal="center"/>
    </xf>
    <xf numFmtId="2" fontId="6" fillId="8" borderId="5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0" borderId="1" xfId="0" applyFont="1" applyBorder="1"/>
    <xf numFmtId="0" fontId="15" fillId="5" borderId="0" xfId="2"/>
    <xf numFmtId="0" fontId="15" fillId="0" borderId="0" xfId="1" applyFill="1"/>
    <xf numFmtId="0" fontId="6" fillId="6" borderId="0" xfId="0" applyFont="1" applyFill="1"/>
    <xf numFmtId="0" fontId="7" fillId="0" borderId="16" xfId="0" applyFont="1" applyBorder="1"/>
    <xf numFmtId="0" fontId="7" fillId="0" borderId="13" xfId="0" applyFont="1" applyBorder="1"/>
    <xf numFmtId="0" fontId="6" fillId="6" borderId="0" xfId="0" applyFont="1" applyFill="1" applyAlignment="1">
      <alignment horizontal="center"/>
    </xf>
    <xf numFmtId="0" fontId="15" fillId="0" borderId="0" xfId="2" applyFill="1"/>
    <xf numFmtId="0" fontId="7" fillId="0" borderId="16" xfId="0" applyFont="1" applyBorder="1" applyAlignment="1">
      <alignment horizontal="right"/>
    </xf>
    <xf numFmtId="2" fontId="17" fillId="2" borderId="1" xfId="0" applyNumberFormat="1" applyFont="1" applyFill="1" applyBorder="1" applyAlignment="1">
      <alignment horizontal="center"/>
    </xf>
    <xf numFmtId="0" fontId="18" fillId="6" borderId="14" xfId="0" applyFont="1" applyFill="1" applyBorder="1"/>
    <xf numFmtId="2" fontId="6" fillId="0" borderId="0" xfId="0" applyNumberFormat="1" applyFont="1" applyAlignment="1">
      <alignment horizontal="center"/>
    </xf>
    <xf numFmtId="2" fontId="11" fillId="6" borderId="17" xfId="0" applyNumberFormat="1" applyFont="1" applyFill="1" applyBorder="1" applyAlignment="1">
      <alignment horizontal="center"/>
    </xf>
    <xf numFmtId="2" fontId="19" fillId="0" borderId="0" xfId="0" applyNumberFormat="1" applyFont="1"/>
    <xf numFmtId="0" fontId="19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20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1" fillId="0" borderId="2" xfId="0" applyFont="1" applyBorder="1"/>
    <xf numFmtId="0" fontId="0" fillId="0" borderId="6" xfId="0" applyBorder="1"/>
    <xf numFmtId="0" fontId="15" fillId="5" borderId="0" xfId="2"/>
    <xf numFmtId="0" fontId="0" fillId="0" borderId="0" xfId="0"/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1" xfId="0" applyFont="1" applyBorder="1"/>
    <xf numFmtId="0" fontId="0" fillId="0" borderId="1" xfId="0" applyBorder="1"/>
    <xf numFmtId="0" fontId="6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7" xfId="0" applyBorder="1"/>
    <xf numFmtId="0" fontId="3" fillId="0" borderId="7" xfId="0" applyFont="1" applyBorder="1"/>
    <xf numFmtId="0" fontId="3" fillId="0" borderId="6" xfId="0" applyFont="1" applyBorder="1"/>
    <xf numFmtId="0" fontId="15" fillId="7" borderId="0" xfId="1" applyFill="1"/>
    <xf numFmtId="0" fontId="0" fillId="7" borderId="0" xfId="0" applyFill="1"/>
    <xf numFmtId="0" fontId="6" fillId="0" borderId="3" xfId="0" applyFont="1" applyBorder="1" applyAlignment="1">
      <alignment horizontal="center"/>
    </xf>
    <xf numFmtId="0" fontId="0" fillId="0" borderId="3" xfId="0" applyBorder="1"/>
    <xf numFmtId="0" fontId="6" fillId="8" borderId="1" xfId="0" applyFont="1" applyFill="1" applyBorder="1" applyAlignment="1">
      <alignment horizontal="center"/>
    </xf>
    <xf numFmtId="0" fontId="0" fillId="8" borderId="1" xfId="0" applyFill="1" applyBorder="1"/>
    <xf numFmtId="0" fontId="6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8" borderId="2" xfId="0" applyFont="1" applyFill="1" applyBorder="1" applyAlignment="1">
      <alignment horizontal="left" wrapText="1"/>
    </xf>
    <xf numFmtId="0" fontId="6" fillId="8" borderId="6" xfId="0" applyFont="1" applyFill="1" applyBorder="1" applyAlignment="1">
      <alignment horizontal="left" wrapText="1"/>
    </xf>
    <xf numFmtId="0" fontId="6" fillId="8" borderId="1" xfId="0" applyFont="1" applyFill="1" applyBorder="1" applyAlignment="1">
      <alignment horizontal="left" wrapText="1"/>
    </xf>
    <xf numFmtId="0" fontId="6" fillId="8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/>
    </xf>
    <xf numFmtId="0" fontId="6" fillId="8" borderId="7" xfId="0" applyFont="1" applyFill="1" applyBorder="1" applyAlignment="1">
      <alignment horizontal="left"/>
    </xf>
    <xf numFmtId="0" fontId="6" fillId="8" borderId="6" xfId="0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6" fillId="0" borderId="0" xfId="0" applyFont="1" applyAlignment="1">
      <alignment horizontal="center"/>
    </xf>
  </cellXfs>
  <cellStyles count="3">
    <cellStyle name="Jelölőszín 1" xfId="1" builtinId="29"/>
    <cellStyle name="Jelölőszín 2" xfId="2" builtinId="33"/>
    <cellStyle name="Normál" xfId="0" builtinId="0"/>
  </cellStyles>
  <dxfs count="0"/>
  <tableStyles count="0" defaultTableStyle="TableStyleMedium9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tabSelected="1" zoomScale="105" zoomScaleNormal="100" workbookViewId="0">
      <selection activeCell="C4" sqref="C4:D4"/>
    </sheetView>
  </sheetViews>
  <sheetFormatPr defaultColWidth="9.140625" defaultRowHeight="12.75" x14ac:dyDescent="0.2"/>
  <cols>
    <col min="1" max="1" width="9.140625" style="5"/>
    <col min="2" max="2" width="8.28515625" style="5" customWidth="1"/>
    <col min="3" max="3" width="23.42578125" style="5" customWidth="1"/>
    <col min="4" max="4" width="11.28515625" style="5" customWidth="1"/>
    <col min="5" max="5" width="14.7109375" style="5" customWidth="1"/>
    <col min="6" max="6" width="9.28515625" style="5" customWidth="1"/>
    <col min="7" max="7" width="9.7109375" style="5" customWidth="1"/>
    <col min="8" max="8" width="9.140625" style="5"/>
    <col min="9" max="9" width="9.28515625" style="5" customWidth="1"/>
    <col min="10" max="10" width="9.85546875" style="5" customWidth="1"/>
    <col min="11" max="11" width="9.7109375" style="1" customWidth="1"/>
    <col min="12" max="12" width="9.140625" style="2"/>
    <col min="13" max="13" width="10" style="2" bestFit="1" customWidth="1"/>
    <col min="14" max="17" width="9.140625" style="2"/>
    <col min="18" max="21" width="9.140625" style="1"/>
    <col min="22" max="22" width="21.140625" style="49" customWidth="1"/>
    <col min="23" max="16384" width="9.140625" style="1"/>
  </cols>
  <sheetData>
    <row r="1" spans="1:18" ht="27" customHeight="1" x14ac:dyDescent="0.2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56"/>
      <c r="K1" s="56"/>
    </row>
    <row r="2" spans="1:18" ht="28.5" customHeight="1" x14ac:dyDescent="0.2">
      <c r="A2" s="98" t="s">
        <v>51</v>
      </c>
      <c r="B2" s="98"/>
      <c r="C2" s="98"/>
      <c r="D2" s="98"/>
      <c r="E2" s="98"/>
      <c r="F2" s="98"/>
      <c r="G2" s="98"/>
      <c r="H2" s="98"/>
      <c r="I2" s="98"/>
      <c r="J2" s="99"/>
      <c r="K2" s="99"/>
    </row>
    <row r="3" spans="1:18" x14ac:dyDescent="0.2">
      <c r="A3" s="100"/>
      <c r="B3" s="100"/>
      <c r="C3" s="100"/>
      <c r="D3" s="100"/>
      <c r="E3" s="100"/>
      <c r="F3" s="100"/>
      <c r="G3" s="100"/>
      <c r="H3" s="100"/>
      <c r="I3" s="100"/>
      <c r="J3" s="56"/>
    </row>
    <row r="4" spans="1:18" x14ac:dyDescent="0.2">
      <c r="A4" s="82" t="s">
        <v>1</v>
      </c>
      <c r="B4" s="84"/>
      <c r="C4" s="94"/>
      <c r="D4" s="96"/>
      <c r="E4" s="50" t="s">
        <v>45</v>
      </c>
      <c r="F4" s="87"/>
      <c r="G4" s="88"/>
      <c r="H4" s="60"/>
      <c r="I4" s="60"/>
      <c r="J4" s="60"/>
      <c r="K4" s="64"/>
      <c r="L4" s="25"/>
      <c r="M4" s="25"/>
      <c r="N4" s="25"/>
    </row>
    <row r="5" spans="1:18" ht="26.65" customHeight="1" x14ac:dyDescent="0.2">
      <c r="A5" s="82" t="s">
        <v>35</v>
      </c>
      <c r="B5" s="84"/>
      <c r="C5" s="85"/>
      <c r="D5" s="86"/>
      <c r="E5" s="50" t="s">
        <v>46</v>
      </c>
      <c r="F5" s="87"/>
      <c r="G5" s="88"/>
      <c r="H5" s="60"/>
      <c r="I5" s="60"/>
      <c r="J5" s="60"/>
      <c r="K5" s="64"/>
      <c r="L5" s="47"/>
    </row>
    <row r="6" spans="1:18" ht="36.75" customHeight="1" x14ac:dyDescent="0.2">
      <c r="A6" s="82" t="s">
        <v>31</v>
      </c>
      <c r="B6" s="84"/>
      <c r="C6" s="85"/>
      <c r="D6" s="86"/>
      <c r="E6" s="50" t="s">
        <v>30</v>
      </c>
      <c r="F6" s="94"/>
      <c r="G6" s="95"/>
      <c r="H6" s="95"/>
      <c r="I6" s="95"/>
      <c r="J6" s="95"/>
      <c r="K6" s="96"/>
    </row>
    <row r="8" spans="1:18" ht="15" x14ac:dyDescent="0.25">
      <c r="A8" s="55" t="s">
        <v>52</v>
      </c>
      <c r="B8" s="55"/>
      <c r="C8" s="55"/>
      <c r="D8" s="55"/>
      <c r="E8" s="55"/>
      <c r="F8" s="55"/>
      <c r="G8" s="55"/>
      <c r="H8" s="55"/>
      <c r="I8" s="55"/>
      <c r="J8" s="55"/>
      <c r="K8" s="35"/>
      <c r="R8" s="2"/>
    </row>
    <row r="9" spans="1:18" x14ac:dyDescent="0.2">
      <c r="A9" s="17"/>
      <c r="B9"/>
      <c r="C9"/>
      <c r="D9"/>
      <c r="E9"/>
      <c r="F9" s="21"/>
      <c r="G9"/>
      <c r="H9"/>
    </row>
    <row r="10" spans="1:18" x14ac:dyDescent="0.2">
      <c r="E10" s="6" t="s">
        <v>2</v>
      </c>
      <c r="F10" s="6" t="s">
        <v>3</v>
      </c>
      <c r="G10" s="15"/>
    </row>
    <row r="11" spans="1:18" ht="12.75" customHeight="1" x14ac:dyDescent="0.2">
      <c r="A11" s="18" t="s">
        <v>32</v>
      </c>
      <c r="B11" s="82" t="s">
        <v>33</v>
      </c>
      <c r="C11" s="83"/>
      <c r="D11" s="89"/>
      <c r="E11" s="31"/>
      <c r="F11" s="28">
        <v>2</v>
      </c>
    </row>
    <row r="12" spans="1:18" x14ac:dyDescent="0.2">
      <c r="A12" s="19"/>
      <c r="B12" s="90" t="s">
        <v>28</v>
      </c>
      <c r="C12" s="91"/>
      <c r="D12" s="92"/>
      <c r="E12" s="30"/>
      <c r="F12" s="29">
        <v>2</v>
      </c>
      <c r="K12" s="2"/>
    </row>
    <row r="13" spans="1:18" ht="15.75" customHeight="1" x14ac:dyDescent="0.2">
      <c r="A13" s="93" t="s">
        <v>34</v>
      </c>
      <c r="B13" s="70"/>
      <c r="C13" s="70"/>
      <c r="D13" s="54"/>
      <c r="E13" s="31"/>
      <c r="F13" s="28">
        <f>E13-3</f>
        <v>-3</v>
      </c>
      <c r="G13" s="11"/>
      <c r="J13" s="9"/>
      <c r="K13" s="2"/>
    </row>
    <row r="14" spans="1:18" ht="13.5" thickBot="1" x14ac:dyDescent="0.25">
      <c r="A14" s="7"/>
      <c r="B14" s="8"/>
      <c r="C14" s="8"/>
      <c r="E14" s="13"/>
      <c r="F14" s="1"/>
      <c r="G14" s="1"/>
      <c r="H14" s="1"/>
      <c r="J14" s="45"/>
      <c r="K14" s="5"/>
      <c r="R14" s="2"/>
    </row>
    <row r="15" spans="1:18" ht="14.25" customHeight="1" thickBot="1" x14ac:dyDescent="0.25">
      <c r="A15" s="10"/>
      <c r="B15" s="10"/>
      <c r="C15" s="10"/>
      <c r="D15" s="10"/>
      <c r="E15" s="10"/>
      <c r="F15" s="1"/>
      <c r="G15" s="1"/>
      <c r="H15" s="1"/>
      <c r="I15" s="39" t="s">
        <v>4</v>
      </c>
      <c r="J15" s="46">
        <f>E11*F11+E12*F12+E13*F13</f>
        <v>0</v>
      </c>
      <c r="K15" s="23" t="s">
        <v>5</v>
      </c>
      <c r="L15" s="3"/>
    </row>
    <row r="16" spans="1:18" ht="15" x14ac:dyDescent="0.25">
      <c r="A16" s="55" t="s">
        <v>54</v>
      </c>
      <c r="B16" s="55"/>
      <c r="C16" s="55"/>
      <c r="D16" s="55"/>
      <c r="E16" s="55"/>
      <c r="F16" s="55"/>
      <c r="G16" s="55"/>
      <c r="H16" s="55"/>
      <c r="I16" s="55"/>
      <c r="J16" s="55"/>
      <c r="K16" s="35"/>
      <c r="L16" s="4"/>
    </row>
    <row r="17" spans="1:16" ht="15" x14ac:dyDescent="0.25">
      <c r="A17" s="73" t="s">
        <v>6</v>
      </c>
      <c r="B17" s="73"/>
      <c r="C17" s="56"/>
      <c r="D17" s="56"/>
      <c r="E17" s="56"/>
      <c r="F17" s="56"/>
      <c r="G17" s="56"/>
      <c r="H17" s="56"/>
      <c r="I17" s="56"/>
      <c r="J17" s="56"/>
      <c r="K17" s="56"/>
    </row>
    <row r="18" spans="1:16" ht="15" x14ac:dyDescent="0.25">
      <c r="A18" s="36"/>
      <c r="B18" s="36"/>
      <c r="C18"/>
      <c r="D18"/>
      <c r="E18"/>
      <c r="F18"/>
      <c r="G18"/>
      <c r="H18"/>
      <c r="I18"/>
      <c r="J18"/>
      <c r="K18"/>
    </row>
    <row r="19" spans="1:16" x14ac:dyDescent="0.2">
      <c r="B19" s="65" t="s">
        <v>7</v>
      </c>
      <c r="C19" s="70"/>
      <c r="D19" s="70"/>
      <c r="E19" s="70"/>
      <c r="F19" s="54"/>
      <c r="G19" s="65" t="s">
        <v>8</v>
      </c>
      <c r="H19" s="71"/>
      <c r="I19" s="71"/>
      <c r="J19" s="71"/>
      <c r="K19" s="72"/>
    </row>
    <row r="20" spans="1:16" x14ac:dyDescent="0.2">
      <c r="A20" s="34"/>
      <c r="B20" s="6" t="s">
        <v>9</v>
      </c>
      <c r="C20" s="6" t="s">
        <v>10</v>
      </c>
      <c r="D20" s="26" t="s">
        <v>11</v>
      </c>
      <c r="E20" s="6" t="s">
        <v>36</v>
      </c>
      <c r="F20" s="5" t="s">
        <v>12</v>
      </c>
      <c r="G20" s="27" t="s">
        <v>9</v>
      </c>
      <c r="H20" s="27" t="s">
        <v>10</v>
      </c>
      <c r="I20" s="27" t="s">
        <v>11</v>
      </c>
      <c r="J20" s="5" t="s">
        <v>37</v>
      </c>
      <c r="K20" s="27" t="s">
        <v>12</v>
      </c>
    </row>
    <row r="21" spans="1:16" x14ac:dyDescent="0.2">
      <c r="A21" s="34" t="s">
        <v>13</v>
      </c>
      <c r="B21" s="32"/>
      <c r="C21" s="32"/>
      <c r="D21" s="32"/>
      <c r="E21" s="32"/>
      <c r="F21" s="32"/>
      <c r="G21" s="20">
        <v>5</v>
      </c>
      <c r="H21" s="20">
        <v>3</v>
      </c>
      <c r="I21" s="20">
        <v>2</v>
      </c>
      <c r="J21" s="20">
        <v>1</v>
      </c>
      <c r="K21" s="20">
        <v>0</v>
      </c>
    </row>
    <row r="22" spans="1:16" x14ac:dyDescent="0.2">
      <c r="A22" s="34" t="s">
        <v>14</v>
      </c>
      <c r="B22" s="32"/>
      <c r="C22" s="32"/>
      <c r="D22" s="32"/>
      <c r="E22" s="32"/>
      <c r="F22" s="32"/>
      <c r="G22" s="22">
        <v>10</v>
      </c>
      <c r="H22" s="20">
        <v>5</v>
      </c>
      <c r="I22" s="22">
        <v>3</v>
      </c>
      <c r="J22" s="22">
        <v>3</v>
      </c>
      <c r="K22" s="20">
        <v>1</v>
      </c>
      <c r="O22" s="4"/>
      <c r="P22" s="4"/>
    </row>
    <row r="23" spans="1:16" x14ac:dyDescent="0.2">
      <c r="H23" s="14"/>
      <c r="I23" s="40">
        <f>B21*G21+C21*H21+D21*I21+E21*J21+F21*K21+B22*G22+C22*H22+D22*I22+E22*J22+F22*K22</f>
        <v>0</v>
      </c>
      <c r="J23" s="37" t="s">
        <v>5</v>
      </c>
    </row>
    <row r="24" spans="1:16" ht="15" x14ac:dyDescent="0.25">
      <c r="A24" s="73" t="s">
        <v>44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6" ht="15" x14ac:dyDescent="0.25">
      <c r="A25" s="36"/>
      <c r="B25"/>
      <c r="C25"/>
      <c r="D25"/>
      <c r="E25"/>
      <c r="F25"/>
      <c r="G25"/>
      <c r="H25"/>
      <c r="I25"/>
      <c r="J25"/>
      <c r="K25"/>
    </row>
    <row r="26" spans="1:16" x14ac:dyDescent="0.2">
      <c r="A26" s="75" t="s">
        <v>15</v>
      </c>
      <c r="B26" s="76"/>
      <c r="C26" s="6" t="s">
        <v>38</v>
      </c>
      <c r="I26" s="13">
        <f>A27*C27</f>
        <v>0</v>
      </c>
      <c r="J26" s="1"/>
    </row>
    <row r="27" spans="1:16" x14ac:dyDescent="0.2">
      <c r="A27" s="77"/>
      <c r="B27" s="78"/>
      <c r="C27" s="20">
        <v>2</v>
      </c>
      <c r="H27" s="14"/>
      <c r="I27" s="40">
        <f>IF(I26&lt;10,I26,10)</f>
        <v>0</v>
      </c>
      <c r="J27" s="37" t="s">
        <v>5</v>
      </c>
    </row>
    <row r="28" spans="1:16" ht="15" x14ac:dyDescent="0.25">
      <c r="A28" s="73" t="s">
        <v>41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6" ht="15" x14ac:dyDescent="0.25">
      <c r="A29" s="36"/>
      <c r="B29"/>
      <c r="C29"/>
      <c r="D29"/>
      <c r="E29"/>
      <c r="F29"/>
      <c r="G29"/>
      <c r="H29"/>
      <c r="I29"/>
      <c r="J29"/>
      <c r="K29"/>
    </row>
    <row r="30" spans="1:16" x14ac:dyDescent="0.2">
      <c r="A30" s="79" t="s">
        <v>40</v>
      </c>
      <c r="B30" s="80"/>
      <c r="C30" s="81"/>
      <c r="D30" s="6" t="s">
        <v>16</v>
      </c>
      <c r="E30" s="6" t="s">
        <v>3</v>
      </c>
    </row>
    <row r="31" spans="1:16" x14ac:dyDescent="0.2">
      <c r="A31" s="59" t="s">
        <v>17</v>
      </c>
      <c r="B31" s="60"/>
      <c r="C31" s="60"/>
      <c r="D31" s="32"/>
      <c r="E31" s="20"/>
      <c r="F31" s="5" t="s">
        <v>47</v>
      </c>
    </row>
    <row r="32" spans="1:16" x14ac:dyDescent="0.2">
      <c r="A32" s="59" t="s">
        <v>18</v>
      </c>
      <c r="B32" s="60"/>
      <c r="C32" s="60"/>
      <c r="D32" s="32"/>
      <c r="E32" s="20">
        <v>2</v>
      </c>
      <c r="F32" s="12"/>
    </row>
    <row r="33" spans="1:16" x14ac:dyDescent="0.2">
      <c r="A33" s="59" t="s">
        <v>19</v>
      </c>
      <c r="B33" s="60"/>
      <c r="C33" s="60"/>
      <c r="D33" s="32"/>
      <c r="E33" s="20">
        <v>4</v>
      </c>
      <c r="G33" s="12"/>
      <c r="I33" s="9"/>
    </row>
    <row r="34" spans="1:16" x14ac:dyDescent="0.2">
      <c r="A34" s="59" t="s">
        <v>20</v>
      </c>
      <c r="B34" s="60"/>
      <c r="C34" s="60"/>
      <c r="D34" s="32"/>
      <c r="E34" s="20">
        <v>2</v>
      </c>
      <c r="F34" s="5" t="s">
        <v>21</v>
      </c>
      <c r="G34" s="12"/>
    </row>
    <row r="35" spans="1:16" x14ac:dyDescent="0.2">
      <c r="A35" s="82" t="s">
        <v>48</v>
      </c>
      <c r="B35" s="83"/>
      <c r="C35" s="84"/>
      <c r="D35" s="32"/>
      <c r="E35" s="20">
        <v>3</v>
      </c>
      <c r="G35" s="12"/>
    </row>
    <row r="36" spans="1:16" ht="18" customHeight="1" x14ac:dyDescent="0.2">
      <c r="A36" s="59" t="s">
        <v>22</v>
      </c>
      <c r="B36" s="60"/>
      <c r="C36" s="60"/>
      <c r="D36" s="32"/>
      <c r="E36" s="20">
        <v>5</v>
      </c>
      <c r="F36" s="5" t="s">
        <v>21</v>
      </c>
      <c r="G36" s="12"/>
      <c r="H36" s="51"/>
      <c r="I36" s="51"/>
      <c r="J36" s="51"/>
      <c r="K36" s="51"/>
      <c r="L36" s="51"/>
      <c r="M36" s="51"/>
      <c r="N36" s="51"/>
      <c r="O36" s="51"/>
      <c r="P36" s="51"/>
    </row>
    <row r="37" spans="1:16" x14ac:dyDescent="0.2">
      <c r="A37" s="59" t="s">
        <v>23</v>
      </c>
      <c r="B37" s="60"/>
      <c r="C37" s="60"/>
      <c r="D37" s="32"/>
      <c r="E37" s="20">
        <v>4</v>
      </c>
      <c r="G37" s="12"/>
    </row>
    <row r="38" spans="1:16" ht="40.700000000000003" customHeight="1" x14ac:dyDescent="0.2">
      <c r="A38" s="61" t="s">
        <v>24</v>
      </c>
      <c r="B38" s="62"/>
      <c r="C38" s="62"/>
      <c r="D38" s="33"/>
      <c r="E38" s="22"/>
      <c r="F38" s="68" t="s">
        <v>50</v>
      </c>
      <c r="G38" s="69"/>
      <c r="I38" s="40">
        <f>D31*E31+D32*E32+D33*E33+D34*E34+D36*E36+D37*E37+D38*E38+D39*E39</f>
        <v>0</v>
      </c>
      <c r="J38" s="37" t="s">
        <v>5</v>
      </c>
    </row>
    <row r="39" spans="1:16" x14ac:dyDescent="0.2">
      <c r="A39" s="63" t="s">
        <v>39</v>
      </c>
      <c r="B39" s="64"/>
      <c r="C39" s="64"/>
      <c r="D39" s="32"/>
      <c r="E39" s="20"/>
      <c r="F39" s="5" t="s">
        <v>49</v>
      </c>
      <c r="H39" s="14"/>
      <c r="I39" s="1"/>
      <c r="J39" s="1"/>
      <c r="K39" s="5"/>
    </row>
    <row r="40" spans="1:16" ht="13.5" thickBot="1" x14ac:dyDescent="0.25">
      <c r="D40" s="8"/>
      <c r="E40" s="13"/>
      <c r="H40" s="14"/>
      <c r="I40" s="8"/>
      <c r="J40" s="13">
        <f>I23+I27+I38</f>
        <v>0</v>
      </c>
      <c r="K40" s="13"/>
    </row>
    <row r="41" spans="1:16" ht="13.5" thickBot="1" x14ac:dyDescent="0.25">
      <c r="D41" s="8"/>
      <c r="E41" s="13"/>
      <c r="H41" s="14"/>
      <c r="I41" s="38" t="s">
        <v>4</v>
      </c>
      <c r="J41" s="24">
        <f>IF(J40&lt;20,J40,20)</f>
        <v>0</v>
      </c>
      <c r="K41" s="23" t="s">
        <v>5</v>
      </c>
    </row>
    <row r="42" spans="1:16" ht="15" x14ac:dyDescent="0.25">
      <c r="A42" s="55" t="s">
        <v>53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6" ht="15" x14ac:dyDescent="0.25">
      <c r="A43" s="41"/>
      <c r="B43"/>
      <c r="C43"/>
      <c r="D43"/>
      <c r="E43"/>
      <c r="F43"/>
      <c r="G43"/>
      <c r="H43"/>
      <c r="I43"/>
      <c r="J43"/>
      <c r="K43"/>
    </row>
    <row r="44" spans="1:16" x14ac:dyDescent="0.2">
      <c r="B44" s="6" t="s">
        <v>25</v>
      </c>
      <c r="C44" s="52" t="s">
        <v>57</v>
      </c>
      <c r="D44" s="6" t="s">
        <v>26</v>
      </c>
      <c r="E44" s="65" t="s">
        <v>3</v>
      </c>
      <c r="F44" s="66"/>
      <c r="G44" s="67"/>
      <c r="H44" s="1"/>
    </row>
    <row r="45" spans="1:16" x14ac:dyDescent="0.2">
      <c r="A45" s="8" t="s">
        <v>29</v>
      </c>
      <c r="B45" s="6"/>
      <c r="C45" s="32"/>
      <c r="D45" s="32"/>
      <c r="E45" s="20">
        <v>1</v>
      </c>
      <c r="F45" s="20">
        <v>3</v>
      </c>
      <c r="G45" s="20">
        <v>5</v>
      </c>
      <c r="H45" s="48"/>
      <c r="I45" s="1"/>
      <c r="J45" s="1"/>
    </row>
    <row r="46" spans="1:16" x14ac:dyDescent="0.2">
      <c r="A46" s="8" t="s">
        <v>27</v>
      </c>
      <c r="B46" s="32"/>
      <c r="C46" s="32"/>
      <c r="D46" s="32"/>
      <c r="E46" s="20">
        <v>1</v>
      </c>
      <c r="F46" s="20">
        <v>3</v>
      </c>
      <c r="G46" s="20">
        <v>5</v>
      </c>
      <c r="H46" s="1"/>
      <c r="I46" s="1"/>
      <c r="J46" s="1"/>
    </row>
    <row r="47" spans="1:16" ht="13.5" thickBot="1" x14ac:dyDescent="0.25">
      <c r="G47" s="1"/>
      <c r="H47" s="1"/>
      <c r="I47" s="1"/>
      <c r="J47" s="13">
        <f>D45*G45+B46*E46+C46*F46+D46*G46+C45*F45</f>
        <v>0</v>
      </c>
    </row>
    <row r="48" spans="1:16" ht="13.5" thickBot="1" x14ac:dyDescent="0.25">
      <c r="G48" s="1"/>
      <c r="H48" s="1"/>
      <c r="I48" s="38" t="s">
        <v>4</v>
      </c>
      <c r="J48" s="24">
        <f>IF(J47&lt;5,J47,5)</f>
        <v>0</v>
      </c>
      <c r="K48" s="23" t="s">
        <v>5</v>
      </c>
    </row>
    <row r="49" spans="1:11" ht="15" x14ac:dyDescent="0.25">
      <c r="A49" s="55" t="s">
        <v>56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 x14ac:dyDescent="0.2">
      <c r="G50" s="1"/>
      <c r="H50" s="1"/>
      <c r="I50" s="1"/>
      <c r="J50" s="13"/>
    </row>
    <row r="51" spans="1:11" ht="13.5" thickBot="1" x14ac:dyDescent="0.25">
      <c r="A51" s="53" t="s">
        <v>42</v>
      </c>
      <c r="B51" s="54"/>
      <c r="C51" s="31"/>
      <c r="G51" s="1"/>
      <c r="H51" s="1"/>
      <c r="I51" s="1"/>
      <c r="J51" s="13"/>
    </row>
    <row r="52" spans="1:11" ht="13.5" thickBot="1" x14ac:dyDescent="0.25">
      <c r="I52" s="42" t="s">
        <v>4</v>
      </c>
      <c r="J52" s="24">
        <f>IF(C51&lt;15,C51,15)</f>
        <v>0</v>
      </c>
      <c r="K52" s="23" t="s">
        <v>5</v>
      </c>
    </row>
    <row r="53" spans="1:11" ht="15" x14ac:dyDescent="0.25">
      <c r="A53" s="55" t="s">
        <v>55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1" ht="15" x14ac:dyDescent="0.25">
      <c r="A54" s="41"/>
      <c r="B54"/>
      <c r="C54"/>
      <c r="D54"/>
      <c r="E54"/>
      <c r="F54"/>
      <c r="G54"/>
      <c r="H54"/>
      <c r="I54"/>
      <c r="J54"/>
      <c r="K54"/>
    </row>
    <row r="55" spans="1:11" ht="13.5" thickBot="1" x14ac:dyDescent="0.25">
      <c r="A55" s="53" t="s">
        <v>42</v>
      </c>
      <c r="B55" s="54"/>
      <c r="C55" s="31"/>
      <c r="D55" s="13"/>
      <c r="E55" s="16"/>
      <c r="G55" s="14"/>
      <c r="H55" s="1"/>
      <c r="I55" s="1"/>
      <c r="J55" s="1"/>
    </row>
    <row r="56" spans="1:11" ht="13.5" thickBot="1" x14ac:dyDescent="0.25">
      <c r="E56" s="16"/>
      <c r="G56" s="14"/>
      <c r="H56" s="1"/>
      <c r="I56" s="42" t="s">
        <v>4</v>
      </c>
      <c r="J56" s="24">
        <f>IF(C55&lt;30,C55,30)</f>
        <v>0</v>
      </c>
      <c r="K56" s="23" t="s">
        <v>5</v>
      </c>
    </row>
    <row r="57" spans="1:11" ht="15" x14ac:dyDescent="0.25">
      <c r="A57" s="55" t="s">
        <v>43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</row>
    <row r="58" spans="1:11" ht="13.5" thickBot="1" x14ac:dyDescent="0.25">
      <c r="F58" s="1"/>
      <c r="G58" s="1"/>
      <c r="H58" s="1"/>
      <c r="I58" s="1"/>
    </row>
    <row r="59" spans="1:11" ht="19.5" thickBot="1" x14ac:dyDescent="0.35">
      <c r="H59" s="57" t="s">
        <v>4</v>
      </c>
      <c r="I59" s="58"/>
      <c r="J59" s="43">
        <f>J15+J41+J48+J52+J56</f>
        <v>0</v>
      </c>
      <c r="K59" s="44" t="s">
        <v>5</v>
      </c>
    </row>
    <row r="61" spans="1:11" ht="15" x14ac:dyDescent="0.25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</row>
  </sheetData>
  <mergeCells count="44">
    <mergeCell ref="A1:K1"/>
    <mergeCell ref="A2:K2"/>
    <mergeCell ref="A3:J3"/>
    <mergeCell ref="A4:B4"/>
    <mergeCell ref="C4:D4"/>
    <mergeCell ref="F4:K4"/>
    <mergeCell ref="A17:K17"/>
    <mergeCell ref="A5:B5"/>
    <mergeCell ref="C5:D5"/>
    <mergeCell ref="F5:K5"/>
    <mergeCell ref="A6:B6"/>
    <mergeCell ref="C6:D6"/>
    <mergeCell ref="A8:J8"/>
    <mergeCell ref="B11:D11"/>
    <mergeCell ref="B12:D12"/>
    <mergeCell ref="A13:D13"/>
    <mergeCell ref="A16:J16"/>
    <mergeCell ref="F6:K6"/>
    <mergeCell ref="A36:C36"/>
    <mergeCell ref="B19:F19"/>
    <mergeCell ref="G19:K19"/>
    <mergeCell ref="A24:K24"/>
    <mergeCell ref="A26:B26"/>
    <mergeCell ref="A27:B27"/>
    <mergeCell ref="A28:K28"/>
    <mergeCell ref="A30:C30"/>
    <mergeCell ref="A31:C31"/>
    <mergeCell ref="A32:C32"/>
    <mergeCell ref="A33:C33"/>
    <mergeCell ref="A34:C34"/>
    <mergeCell ref="A35:C35"/>
    <mergeCell ref="A55:B55"/>
    <mergeCell ref="A57:K57"/>
    <mergeCell ref="H59:I59"/>
    <mergeCell ref="A61:K61"/>
    <mergeCell ref="A37:C37"/>
    <mergeCell ref="A38:C38"/>
    <mergeCell ref="A39:C39"/>
    <mergeCell ref="A42:K42"/>
    <mergeCell ref="E44:G44"/>
    <mergeCell ref="A53:K53"/>
    <mergeCell ref="F38:G38"/>
    <mergeCell ref="A49:K49"/>
    <mergeCell ref="A51:B51"/>
  </mergeCells>
  <pageMargins left="0.25" right="0.25" top="0.75" bottom="0.75" header="0.3" footer="0.3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pontozó</vt:lpstr>
    </vt:vector>
  </TitlesOfParts>
  <Company>Miskolci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Kékesi Tamás</dc:creator>
  <cp:lastModifiedBy>Ági</cp:lastModifiedBy>
  <cp:lastPrinted>2022-06-09T10:44:25Z</cp:lastPrinted>
  <dcterms:created xsi:type="dcterms:W3CDTF">2007-02-07T11:10:57Z</dcterms:created>
  <dcterms:modified xsi:type="dcterms:W3CDTF">2023-03-06T08:19:45Z</dcterms:modified>
</cp:coreProperties>
</file>