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AK\Doktori Iskola\1 MAK Kerpely Antal Doktori Iskola\Nyomtatvanyok\"/>
    </mc:Choice>
  </mc:AlternateContent>
  <xr:revisionPtr revIDLastSave="0" documentId="13_ncr:1_{6CEA90A4-6C5A-4B07-BBB7-FB35ADDC908A}" xr6:coauthVersionLast="47" xr6:coauthVersionMax="47" xr10:uidLastSave="{00000000-0000-0000-0000-000000000000}"/>
  <bookViews>
    <workbookView xWindow="1170" yWindow="135" windowWidth="24675" windowHeight="15345" tabRatio="812" activeTab="8" xr2:uid="{00000000-000D-0000-FFFF-FFFF00000000}"/>
  </bookViews>
  <sheets>
    <sheet name="Personal details" sheetId="10" r:id="rId1"/>
    <sheet name="Subjects" sheetId="2" r:id="rId2"/>
    <sheet name="Research seminar" sheetId="4" r:id="rId3"/>
    <sheet name="Education activity" sheetId="5" r:id="rId4"/>
    <sheet name="Research work" sheetId="6" r:id="rId5"/>
    <sheet name="Publications" sheetId="3" r:id="rId6"/>
    <sheet name="Creations" sheetId="7" r:id="rId7"/>
    <sheet name="Others" sheetId="11" r:id="rId8"/>
    <sheet name="Summary_new" sheetId="12" r:id="rId9"/>
  </sheets>
  <definedNames>
    <definedName name="_xlnm._FilterDatabase" localSheetId="5" hidden="1">Publications!$B$3:$J$14</definedName>
    <definedName name="_xlnm._FilterDatabase" localSheetId="1" hidden="1">Subjects!$B$5:$G$38</definedName>
    <definedName name="Foreign">Publications!$M$4:$M$15</definedName>
    <definedName name="Hungarian">Publications!$M$16:$M$19</definedName>
    <definedName name="külföldi">Publications!$M$4:$M$15</definedName>
    <definedName name="levelező">Subjects!$K$6:$K$52</definedName>
    <definedName name="magyar">Publications!$M$16:$M$19</definedName>
    <definedName name="nappali">Subjects!$K$53:$K$94</definedName>
    <definedName name="üres">Publications!$M$3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3" l="1"/>
  <c r="J12" i="3"/>
  <c r="J11" i="3"/>
  <c r="J10" i="3"/>
  <c r="J9" i="3"/>
  <c r="J8" i="3"/>
  <c r="J7" i="3"/>
  <c r="J6" i="3"/>
  <c r="J5" i="3"/>
  <c r="J4" i="3"/>
  <c r="E4" i="4"/>
  <c r="E5" i="4"/>
  <c r="E13" i="2"/>
  <c r="D79" i="12" l="1"/>
  <c r="D74" i="12"/>
  <c r="B79" i="12"/>
  <c r="B74" i="12"/>
  <c r="E19" i="12"/>
  <c r="E18" i="12"/>
  <c r="B19" i="12"/>
  <c r="B18" i="12"/>
  <c r="B91" i="12" l="1"/>
  <c r="A89" i="12"/>
  <c r="E86" i="12"/>
  <c r="D86" i="12"/>
  <c r="B86" i="12"/>
  <c r="E85" i="12"/>
  <c r="D85" i="12"/>
  <c r="B85" i="12"/>
  <c r="B81" i="12"/>
  <c r="B80" i="12"/>
  <c r="B78" i="12"/>
  <c r="E77" i="12"/>
  <c r="B77" i="12"/>
  <c r="B76" i="12"/>
  <c r="B75" i="12"/>
  <c r="B73" i="12"/>
  <c r="E72" i="12"/>
  <c r="B72" i="12"/>
  <c r="B71" i="12"/>
  <c r="B70" i="12"/>
  <c r="D69" i="12"/>
  <c r="B69" i="12"/>
  <c r="B68" i="12"/>
  <c r="E67" i="12"/>
  <c r="B67" i="12"/>
  <c r="B66" i="12"/>
  <c r="B65" i="12"/>
  <c r="D64" i="12"/>
  <c r="B64" i="12"/>
  <c r="B63" i="12"/>
  <c r="E62" i="12"/>
  <c r="B62" i="12"/>
  <c r="B61" i="12"/>
  <c r="B60" i="12"/>
  <c r="D59" i="12"/>
  <c r="B59" i="12"/>
  <c r="B58" i="12"/>
  <c r="E57" i="12"/>
  <c r="B57" i="12"/>
  <c r="B56" i="12"/>
  <c r="B55" i="12"/>
  <c r="D54" i="12"/>
  <c r="B54" i="12"/>
  <c r="B53" i="12"/>
  <c r="E52" i="12"/>
  <c r="B52" i="12"/>
  <c r="B51" i="12"/>
  <c r="B50" i="12"/>
  <c r="D49" i="12"/>
  <c r="B49" i="12"/>
  <c r="B48" i="12"/>
  <c r="E47" i="12"/>
  <c r="B47" i="12"/>
  <c r="B46" i="12"/>
  <c r="B45" i="12"/>
  <c r="D44" i="12"/>
  <c r="B44" i="12"/>
  <c r="B43" i="12"/>
  <c r="E42" i="12"/>
  <c r="B42" i="12"/>
  <c r="B41" i="12"/>
  <c r="B40" i="12"/>
  <c r="D39" i="12"/>
  <c r="B39" i="12"/>
  <c r="B38" i="12"/>
  <c r="E37" i="12"/>
  <c r="B37" i="12"/>
  <c r="B36" i="12"/>
  <c r="B35" i="12"/>
  <c r="D34" i="12"/>
  <c r="B34" i="12"/>
  <c r="B33" i="12"/>
  <c r="E32" i="12"/>
  <c r="B32" i="12"/>
  <c r="B28" i="12"/>
  <c r="E27" i="12"/>
  <c r="B27" i="12"/>
  <c r="E23" i="12"/>
  <c r="B23" i="12"/>
  <c r="E14" i="12"/>
  <c r="C14" i="12"/>
  <c r="E13" i="12"/>
  <c r="C13" i="12"/>
  <c r="E12" i="12"/>
  <c r="C12" i="12"/>
  <c r="E11" i="12"/>
  <c r="C11" i="12"/>
  <c r="E10" i="12"/>
  <c r="C10" i="12"/>
  <c r="E9" i="12"/>
  <c r="C9" i="12"/>
  <c r="C6" i="12"/>
  <c r="E5" i="12"/>
  <c r="C4" i="12"/>
  <c r="F3" i="7" l="1"/>
  <c r="F85" i="12" s="1"/>
  <c r="F4" i="7"/>
  <c r="F86" i="12" s="1"/>
  <c r="F87" i="12" l="1"/>
  <c r="F3" i="5"/>
  <c r="F23" i="12" s="1"/>
  <c r="F24" i="12" s="1"/>
  <c r="D6" i="10" l="1"/>
  <c r="C91" i="12" s="1"/>
  <c r="C6" i="2" l="1"/>
  <c r="B9" i="12" s="1"/>
  <c r="C7" i="2"/>
  <c r="B10" i="12" s="1"/>
  <c r="C8" i="2"/>
  <c r="B11" i="12" s="1"/>
  <c r="C9" i="2"/>
  <c r="B12" i="12" s="1"/>
  <c r="C10" i="2"/>
  <c r="B13" i="12" s="1"/>
  <c r="C11" i="2"/>
  <c r="B14" i="12" s="1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2" i="2"/>
  <c r="G10" i="2" l="1"/>
  <c r="F13" i="12" s="1"/>
  <c r="E9" i="2"/>
  <c r="D12" i="12" s="1"/>
  <c r="E10" i="2"/>
  <c r="D13" i="12" s="1"/>
  <c r="F5" i="7" l="1"/>
  <c r="F3" i="6"/>
  <c r="F27" i="12" s="1"/>
  <c r="F29" i="12" s="1"/>
  <c r="F19" i="12" l="1"/>
  <c r="F18" i="12"/>
  <c r="G6" i="2"/>
  <c r="F9" i="12" s="1"/>
  <c r="F20" i="12" l="1"/>
  <c r="G7" i="2"/>
  <c r="F10" i="12" s="1"/>
  <c r="G8" i="2"/>
  <c r="F11" i="12" s="1"/>
  <c r="G9" i="2"/>
  <c r="F12" i="12" s="1"/>
  <c r="G11" i="2"/>
  <c r="F14" i="12" s="1"/>
  <c r="E7" i="2"/>
  <c r="D10" i="12" s="1"/>
  <c r="E8" i="2"/>
  <c r="D11" i="12" s="1"/>
  <c r="E11" i="2"/>
  <c r="D14" i="12" s="1"/>
  <c r="E6" i="2"/>
  <c r="D9" i="12" s="1"/>
  <c r="F37" i="12"/>
  <c r="F42" i="12"/>
  <c r="F47" i="12"/>
  <c r="F52" i="12"/>
  <c r="F57" i="12"/>
  <c r="F62" i="12"/>
  <c r="F67" i="12"/>
  <c r="F72" i="12"/>
  <c r="F77" i="12"/>
  <c r="F32" i="12"/>
  <c r="F82" i="12" l="1"/>
  <c r="F15" i="12"/>
  <c r="G12" i="2"/>
  <c r="J14" i="3"/>
  <c r="F90" i="12" l="1"/>
</calcChain>
</file>

<file path=xl/sharedStrings.xml><?xml version="1.0" encoding="utf-8"?>
<sst xmlns="http://schemas.openxmlformats.org/spreadsheetml/2006/main" count="272" uniqueCount="185">
  <si>
    <t>………………………………………….</t>
  </si>
  <si>
    <t>I</t>
  </si>
  <si>
    <t>II</t>
  </si>
  <si>
    <t>III</t>
  </si>
  <si>
    <t>IV</t>
  </si>
  <si>
    <t>V</t>
  </si>
  <si>
    <t>VII</t>
  </si>
  <si>
    <t>VI</t>
  </si>
  <si>
    <t>VIII</t>
  </si>
  <si>
    <t>Name</t>
  </si>
  <si>
    <t>Institute</t>
  </si>
  <si>
    <t>Semester</t>
  </si>
  <si>
    <t>Date</t>
  </si>
  <si>
    <t>Institute of Ceramic and Polymer Engineering</t>
  </si>
  <si>
    <t>Institute of Chemistry</t>
  </si>
  <si>
    <t>Institute of Foundry</t>
  </si>
  <si>
    <t>Institute of Physical Metallurgy, Metal Forming and Nanotechnology</t>
  </si>
  <si>
    <t>Institute of Metallurgy</t>
  </si>
  <si>
    <t>Institute of Energy and Quality</t>
  </si>
  <si>
    <t>Subject</t>
  </si>
  <si>
    <t>Subjects</t>
  </si>
  <si>
    <t>Lecturer</t>
  </si>
  <si>
    <t>Credits</t>
  </si>
  <si>
    <t>Total</t>
  </si>
  <si>
    <t>Theme</t>
  </si>
  <si>
    <t>Language</t>
  </si>
  <si>
    <t>Type of publication</t>
  </si>
  <si>
    <t>Author(s)</t>
  </si>
  <si>
    <t>Title</t>
  </si>
  <si>
    <t>Hyperlink</t>
  </si>
  <si>
    <t>Foreign</t>
  </si>
  <si>
    <t>Hungarian</t>
  </si>
  <si>
    <t>International conference oral presentation, not in Hungarian</t>
  </si>
  <si>
    <t>International conference article, not in Hungarian</t>
  </si>
  <si>
    <t>Hungarian journal, not in Hungarian</t>
  </si>
  <si>
    <t>International conference poster presentation, not in Hungarian</t>
  </si>
  <si>
    <t>Hungarian conference article, not in Hungarian</t>
  </si>
  <si>
    <t>Hungarian conference oral presentation, not in Hungarian</t>
  </si>
  <si>
    <t>Hungarian conference oral presentation, in Hungarian</t>
  </si>
  <si>
    <t>Hungarian conference poster presentation, in Hungarian</t>
  </si>
  <si>
    <t>Hungarian conference article, in Hungarian</t>
  </si>
  <si>
    <t>Status</t>
  </si>
  <si>
    <t>Registered patent</t>
  </si>
  <si>
    <t>Submitted patent</t>
  </si>
  <si>
    <t>Others</t>
  </si>
  <si>
    <t>REPORT</t>
  </si>
  <si>
    <t>Antal Kerpely Doctoral School of Materials Science &amp; Technology</t>
  </si>
  <si>
    <t>1. Subjects</t>
  </si>
  <si>
    <t>Neptun code of the subjects</t>
  </si>
  <si>
    <t>2. Research seminar</t>
  </si>
  <si>
    <t>3. Education activity hours of the department</t>
  </si>
  <si>
    <t>4. Participation in research work of the department</t>
  </si>
  <si>
    <t>5. Credits for publications</t>
  </si>
  <si>
    <t>Publications</t>
  </si>
  <si>
    <t>6. Creations</t>
  </si>
  <si>
    <t>Comment</t>
  </si>
  <si>
    <t>Credis</t>
  </si>
  <si>
    <t>Signature of PhD student</t>
  </si>
  <si>
    <t>Supervisor(s)</t>
  </si>
  <si>
    <t xml:space="preserve">I (We) recommend to accept the above work and research plans. </t>
  </si>
  <si>
    <t>Miskolc</t>
  </si>
  <si>
    <t>Neptun code of English course</t>
  </si>
  <si>
    <t>MAKDKM1EN</t>
  </si>
  <si>
    <t>Dr. Tamás Török</t>
  </si>
  <si>
    <t>Chemical Metallurgy-I</t>
  </si>
  <si>
    <t>MAKDKM2EN</t>
  </si>
  <si>
    <t>Theoretical Fundamentals of Chemical Metallurgy</t>
  </si>
  <si>
    <t>MAKDKM3EN</t>
  </si>
  <si>
    <t>Dr. Tamás Kékesi</t>
  </si>
  <si>
    <t>Processes of Metal Extraction and Refining</t>
  </si>
  <si>
    <t>MAKDKM4EN</t>
  </si>
  <si>
    <t>Theoretical basics and simulation of foundry processes</t>
  </si>
  <si>
    <t>MAKDÖN1EN</t>
  </si>
  <si>
    <t>Dr. Dániel Molnár</t>
  </si>
  <si>
    <t>Art of Doing Science</t>
  </si>
  <si>
    <t>MAKDHN1EN</t>
  </si>
  <si>
    <t>Dr. George Kaptay</t>
  </si>
  <si>
    <t>Bulk and Interfacial Equilibrium of Materials</t>
  </si>
  <si>
    <t>MAKDHN2EN</t>
  </si>
  <si>
    <t>Nanotechnology</t>
  </si>
  <si>
    <t>MAKDHN3EN</t>
  </si>
  <si>
    <t>Dr. Péter Baumli</t>
  </si>
  <si>
    <t>Theory of metal forming</t>
  </si>
  <si>
    <t>MAKDFK1EN</t>
  </si>
  <si>
    <t>Hot forming</t>
  </si>
  <si>
    <t>MAKDFK2EN</t>
  </si>
  <si>
    <t>Cold Metalforming Processes</t>
  </si>
  <si>
    <t>MAKDFK3EN</t>
  </si>
  <si>
    <t>Dr. Sándor Kovács</t>
  </si>
  <si>
    <t>X-ray diffraction methods</t>
  </si>
  <si>
    <t>MAKDFH2EN</t>
  </si>
  <si>
    <t>Dr. Valéria Mertinger</t>
  </si>
  <si>
    <t>Metal Matrix Composites</t>
  </si>
  <si>
    <t>MAKDFH3EN</t>
  </si>
  <si>
    <t>MAKDFH4EN</t>
  </si>
  <si>
    <t>Solidification</t>
  </si>
  <si>
    <t>MAKDFH5EN</t>
  </si>
  <si>
    <t>Dr. Zoltán Gácsi, Dr. Gréta Gergely</t>
  </si>
  <si>
    <t>Dr. András Roósz, Dr. Márton Benke</t>
  </si>
  <si>
    <t>Dr. András Roósz, Dr. Zsolt Veres</t>
  </si>
  <si>
    <t>Non conventional computation in image analysis</t>
  </si>
  <si>
    <t>MAKDIA2EN</t>
  </si>
  <si>
    <t>Dr. Péter Barkóczy</t>
  </si>
  <si>
    <t>Applications of computer algebraic systems</t>
  </si>
  <si>
    <t>MAKDIA3EN</t>
  </si>
  <si>
    <t>Dr. Péter Körtesi</t>
  </si>
  <si>
    <t>Anisotropy examinations</t>
  </si>
  <si>
    <t>MAKDAI4EN</t>
  </si>
  <si>
    <t>Dr. Márton Benke</t>
  </si>
  <si>
    <t>Scientific database management</t>
  </si>
  <si>
    <t>MAKDAI5EN</t>
  </si>
  <si>
    <t>Dr. Mária Svéda</t>
  </si>
  <si>
    <t>Combustion Theory and Gasification Theory</t>
  </si>
  <si>
    <t>MAKDEN1EN</t>
  </si>
  <si>
    <t>Dr. Árpád Bence Palotás</t>
  </si>
  <si>
    <t>Transport processes</t>
  </si>
  <si>
    <t>MAKDEN2EN</t>
  </si>
  <si>
    <t>Test methods for refractory materials</t>
  </si>
  <si>
    <t>MAKDEN3EN</t>
  </si>
  <si>
    <t>Dr. Csaba Póliska</t>
  </si>
  <si>
    <t>Transmission processes of airpollutants</t>
  </si>
  <si>
    <t xml:space="preserve">Dr. István Szűcs </t>
  </si>
  <si>
    <t>MAKDEN4EN</t>
  </si>
  <si>
    <t>Mechanics and Processing of Ceramics</t>
  </si>
  <si>
    <t>MAKDKE1EN</t>
  </si>
  <si>
    <t>Physics of Polymers</t>
  </si>
  <si>
    <t>MAKDPO1EN</t>
  </si>
  <si>
    <t>Dr. Kálmán Marossy</t>
  </si>
  <si>
    <t>PVC materials</t>
  </si>
  <si>
    <t>MAKDPO2EN</t>
  </si>
  <si>
    <t>Rheology of Polymers</t>
  </si>
  <si>
    <t>MAKDPO3EN</t>
  </si>
  <si>
    <t>Dr. György Czél</t>
  </si>
  <si>
    <t>Introduction to the Chemistry of Polymers</t>
  </si>
  <si>
    <t>MAKDPO4EN</t>
  </si>
  <si>
    <t>Dr. Tamás Szabó</t>
  </si>
  <si>
    <t>Plastics Processing Technology</t>
  </si>
  <si>
    <t>MAKDPO5EN</t>
  </si>
  <si>
    <t>Dr. Károly Belina</t>
  </si>
  <si>
    <t>Selected topics of petrochemical and organic chemical technologies</t>
  </si>
  <si>
    <t>MAKDKF1EN</t>
  </si>
  <si>
    <t>Dr. Zsolt Fejes</t>
  </si>
  <si>
    <t>Sorption and catalysis</t>
  </si>
  <si>
    <t>MAKDKF2EN</t>
  </si>
  <si>
    <t>Dr. János Lakatos</t>
  </si>
  <si>
    <t>Molecular Simulations of Complex Systems, Molecular Design and Calculations of Thermochemical properties</t>
  </si>
  <si>
    <t>MAKDKF3EN</t>
  </si>
  <si>
    <t>Dr. Milán Szőri</t>
  </si>
  <si>
    <t>Application of Theoretical Chemistry Methods for Industrial Processes</t>
  </si>
  <si>
    <t>MAKDKF4EN</t>
  </si>
  <si>
    <t>Dr. Béla Viskolcz</t>
  </si>
  <si>
    <t>Data Analysis</t>
  </si>
  <si>
    <t>MAKDKF5EN</t>
  </si>
  <si>
    <t>Dr. Olivér Bánhidi</t>
  </si>
  <si>
    <t>Neptun code of the subject</t>
  </si>
  <si>
    <t>International journal article, Q1</t>
  </si>
  <si>
    <t>International journal article, Q2</t>
  </si>
  <si>
    <t>International journal article, Q3</t>
  </si>
  <si>
    <t>International journal article, Q4</t>
  </si>
  <si>
    <t>Journal/presentation place</t>
  </si>
  <si>
    <t>Non-Q international peer-reviewed journal article</t>
  </si>
  <si>
    <t>Hungarian conference poster presentation, not in Hungarian</t>
  </si>
  <si>
    <t xml:space="preserve">Hungarian article, in Hungarian </t>
  </si>
  <si>
    <t>Dr. István Kocserha</t>
  </si>
  <si>
    <t xml:space="preserve">Surface technologies </t>
  </si>
  <si>
    <t>Solid State transformation</t>
  </si>
  <si>
    <t>MAKDAI6EN</t>
  </si>
  <si>
    <t>Artificial intelligence and material science application</t>
  </si>
  <si>
    <t>Dr. Pál Tóth/Lukács</t>
  </si>
  <si>
    <t>Dr. Máté Szűcs</t>
  </si>
  <si>
    <t>Construction materials, silicates, glasses</t>
  </si>
  <si>
    <t>MAKDKE2EN</t>
  </si>
  <si>
    <t>Modelling in crystal plasticity</t>
  </si>
  <si>
    <t>MAKDFK4EN</t>
  </si>
  <si>
    <t>Dr. László Tóth</t>
  </si>
  <si>
    <t>MAKDKF6EN</t>
  </si>
  <si>
    <t>Dr. Béla Fisher</t>
  </si>
  <si>
    <t>Molecular Engineering</t>
  </si>
  <si>
    <t>Themes</t>
  </si>
  <si>
    <t>Time (hours/semester)</t>
  </si>
  <si>
    <t>Name of the project(s)</t>
  </si>
  <si>
    <t>Theme(s)</t>
  </si>
  <si>
    <t>UNIVERSITY OF MISKOLC</t>
  </si>
  <si>
    <t>Page</t>
  </si>
  <si>
    <t>Mobility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</si>
</sst>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6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3"/>
      <name val="Times New Roman"/>
      <family val="1"/>
      <charset val="238"/>
    </font>
    <font>
      <sz val="8"/>
      <name val="Times New Roman"/>
      <family val="1"/>
      <charset val="238"/>
    </font>
    <font>
      <sz val="11"/>
      <color theme="1"/>
      <name val="Cambria"/>
      <family val="1"/>
      <charset val="238"/>
      <scheme val="major"/>
    </font>
    <font>
      <b/>
      <sz val="1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 style="thin">
        <color indexed="64"/>
      </bottom>
      <diagonal/>
    </border>
    <border>
      <left/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/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0" fillId="5" borderId="0" xfId="0" applyFill="1"/>
    <xf numFmtId="0" fontId="0" fillId="6" borderId="0" xfId="0" applyFill="1"/>
    <xf numFmtId="0" fontId="0" fillId="8" borderId="0" xfId="0" applyFill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7" xfId="0" applyFont="1" applyBorder="1"/>
    <xf numFmtId="0" fontId="3" fillId="0" borderId="18" xfId="0" applyFont="1" applyBorder="1"/>
    <xf numFmtId="0" fontId="3" fillId="3" borderId="21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/>
    </xf>
    <xf numFmtId="0" fontId="0" fillId="0" borderId="9" xfId="0" applyBorder="1"/>
    <xf numFmtId="0" fontId="3" fillId="0" borderId="3" xfId="0" applyFont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0" fillId="10" borderId="0" xfId="0" applyFill="1"/>
    <xf numFmtId="0" fontId="3" fillId="2" borderId="19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/>
    </xf>
    <xf numFmtId="0" fontId="0" fillId="0" borderId="29" xfId="0" applyBorder="1"/>
    <xf numFmtId="0" fontId="0" fillId="0" borderId="16" xfId="0" applyBorder="1"/>
    <xf numFmtId="0" fontId="0" fillId="6" borderId="20" xfId="0" applyFill="1" applyBorder="1"/>
    <xf numFmtId="0" fontId="0" fillId="5" borderId="8" xfId="0" applyFill="1" applyBorder="1"/>
    <xf numFmtId="0" fontId="0" fillId="6" borderId="8" xfId="0" applyFill="1" applyBorder="1"/>
    <xf numFmtId="0" fontId="0" fillId="2" borderId="10" xfId="0" applyFill="1" applyBorder="1"/>
    <xf numFmtId="0" fontId="0" fillId="3" borderId="11" xfId="0" applyFill="1" applyBorder="1"/>
    <xf numFmtId="0" fontId="0" fillId="2" borderId="11" xfId="0" applyFill="1" applyBorder="1"/>
    <xf numFmtId="0" fontId="0" fillId="7" borderId="12" xfId="0" applyFill="1" applyBorder="1"/>
    <xf numFmtId="14" fontId="0" fillId="7" borderId="21" xfId="0" applyNumberFormat="1" applyFill="1" applyBorder="1"/>
    <xf numFmtId="0" fontId="0" fillId="0" borderId="33" xfId="0" applyBorder="1"/>
    <xf numFmtId="0" fontId="0" fillId="0" borderId="14" xfId="0" applyBorder="1"/>
    <xf numFmtId="0" fontId="0" fillId="2" borderId="21" xfId="0" applyFill="1" applyBorder="1" applyAlignment="1">
      <alignment horizontal="center" vertical="center"/>
    </xf>
    <xf numFmtId="0" fontId="5" fillId="0" borderId="29" xfId="0" applyFont="1" applyBorder="1" applyAlignment="1">
      <alignment horizontal="left"/>
    </xf>
    <xf numFmtId="0" fontId="3" fillId="0" borderId="29" xfId="0" applyFont="1" applyBorder="1"/>
    <xf numFmtId="0" fontId="3" fillId="0" borderId="29" xfId="0" applyFont="1" applyBorder="1" applyAlignment="1">
      <alignment horizont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14" fontId="3" fillId="6" borderId="22" xfId="0" applyNumberFormat="1" applyFont="1" applyFill="1" applyBorder="1" applyAlignment="1">
      <alignment horizontal="center" vertical="center"/>
    </xf>
    <xf numFmtId="14" fontId="7" fillId="6" borderId="17" xfId="1" applyNumberFormat="1" applyFont="1" applyFill="1" applyBorder="1" applyAlignment="1">
      <alignment horizontal="center" vertical="center" wrapText="1"/>
    </xf>
    <xf numFmtId="49" fontId="3" fillId="6" borderId="6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46" xfId="0" applyNumberFormat="1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1" fontId="3" fillId="9" borderId="49" xfId="0" applyNumberFormat="1" applyFont="1" applyFill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9" borderId="49" xfId="0" applyFont="1" applyFill="1" applyBorder="1" applyAlignment="1">
      <alignment horizontal="center"/>
    </xf>
    <xf numFmtId="0" fontId="3" fillId="0" borderId="50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7" xfId="0" applyFont="1" applyBorder="1" applyAlignment="1">
      <alignment horizontal="left"/>
    </xf>
    <xf numFmtId="0" fontId="3" fillId="0" borderId="56" xfId="0" applyFont="1" applyBorder="1"/>
    <xf numFmtId="0" fontId="3" fillId="0" borderId="5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/>
    <xf numFmtId="0" fontId="3" fillId="0" borderId="6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14" fontId="3" fillId="0" borderId="30" xfId="0" applyNumberFormat="1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/>
    </xf>
    <xf numFmtId="0" fontId="3" fillId="0" borderId="19" xfId="0" applyFont="1" applyBorder="1"/>
    <xf numFmtId="0" fontId="3" fillId="0" borderId="21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7" borderId="48" xfId="0" applyFont="1" applyFill="1" applyBorder="1" applyAlignment="1">
      <alignment horizontal="center"/>
    </xf>
    <xf numFmtId="0" fontId="5" fillId="0" borderId="7" xfId="0" applyFont="1" applyBorder="1"/>
    <xf numFmtId="0" fontId="3" fillId="0" borderId="37" xfId="0" applyFont="1" applyBorder="1"/>
    <xf numFmtId="0" fontId="3" fillId="0" borderId="6" xfId="0" applyFont="1" applyBorder="1"/>
    <xf numFmtId="0" fontId="3" fillId="0" borderId="64" xfId="0" applyFont="1" applyBorder="1"/>
    <xf numFmtId="0" fontId="3" fillId="0" borderId="47" xfId="0" applyFont="1" applyBorder="1"/>
    <xf numFmtId="0" fontId="3" fillId="0" borderId="66" xfId="0" applyFont="1" applyBorder="1" applyAlignment="1">
      <alignment horizontal="center"/>
    </xf>
    <xf numFmtId="1" fontId="3" fillId="12" borderId="55" xfId="0" applyNumberFormat="1" applyFont="1" applyFill="1" applyBorder="1" applyAlignment="1">
      <alignment horizontal="center"/>
    </xf>
    <xf numFmtId="0" fontId="3" fillId="0" borderId="58" xfId="0" applyFont="1" applyBorder="1"/>
    <xf numFmtId="0" fontId="5" fillId="0" borderId="3" xfId="0" applyFont="1" applyBorder="1" applyAlignment="1">
      <alignment horizontal="right"/>
    </xf>
    <xf numFmtId="0" fontId="3" fillId="0" borderId="72" xfId="0" applyFont="1" applyBorder="1"/>
    <xf numFmtId="0" fontId="3" fillId="0" borderId="73" xfId="0" applyFont="1" applyBorder="1" applyAlignment="1">
      <alignment horizontal="center"/>
    </xf>
    <xf numFmtId="0" fontId="3" fillId="0" borderId="74" xfId="0" applyFont="1" applyBorder="1" applyAlignment="1">
      <alignment horizontal="center"/>
    </xf>
    <xf numFmtId="0" fontId="3" fillId="11" borderId="51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1" borderId="5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 wrapText="1"/>
    </xf>
    <xf numFmtId="0" fontId="3" fillId="11" borderId="50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/>
    </xf>
    <xf numFmtId="14" fontId="0" fillId="6" borderId="8" xfId="0" applyNumberFormat="1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42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" fontId="3" fillId="0" borderId="38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41" xfId="0" applyNumberFormat="1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14" fontId="0" fillId="6" borderId="20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14" fontId="0" fillId="6" borderId="14" xfId="0" applyNumberFormat="1" applyFill="1" applyBorder="1" applyAlignment="1">
      <alignment horizontal="center" vertical="center"/>
    </xf>
    <xf numFmtId="0" fontId="6" fillId="6" borderId="8" xfId="1" applyFill="1" applyBorder="1" applyAlignment="1">
      <alignment horizontal="center" vertical="center" wrapText="1"/>
    </xf>
    <xf numFmtId="0" fontId="7" fillId="6" borderId="8" xfId="1" applyFont="1" applyFill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/>
    </xf>
    <xf numFmtId="14" fontId="3" fillId="0" borderId="0" xfId="0" applyNumberFormat="1" applyFont="1" applyAlignment="1">
      <alignment horizontal="left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6" borderId="9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1" fontId="3" fillId="12" borderId="39" xfId="0" applyNumberFormat="1" applyFont="1" applyFill="1" applyBorder="1" applyAlignment="1">
      <alignment horizontal="center"/>
    </xf>
    <xf numFmtId="0" fontId="3" fillId="0" borderId="16" xfId="0" applyFont="1" applyBorder="1"/>
    <xf numFmtId="0" fontId="0" fillId="0" borderId="9" xfId="0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0" borderId="76" xfId="0" applyBorder="1"/>
    <xf numFmtId="0" fontId="0" fillId="5" borderId="9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 wrapText="1"/>
    </xf>
    <xf numFmtId="0" fontId="10" fillId="0" borderId="9" xfId="0" applyFont="1" applyBorder="1"/>
    <xf numFmtId="0" fontId="10" fillId="0" borderId="9" xfId="0" applyFont="1" applyBorder="1" applyProtection="1">
      <protection locked="0"/>
    </xf>
    <xf numFmtId="0" fontId="3" fillId="0" borderId="61" xfId="0" applyFont="1" applyBorder="1" applyAlignment="1">
      <alignment horizontal="center" vertical="center"/>
    </xf>
    <xf numFmtId="14" fontId="3" fillId="0" borderId="24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0" borderId="76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30" xfId="0" applyNumberFormat="1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1" fillId="0" borderId="56" xfId="0" applyFont="1" applyBorder="1"/>
    <xf numFmtId="0" fontId="11" fillId="0" borderId="56" xfId="0" applyFont="1" applyBorder="1" applyAlignment="1">
      <alignment horizontal="left"/>
    </xf>
    <xf numFmtId="0" fontId="11" fillId="0" borderId="71" xfId="0" applyFont="1" applyBorder="1" applyAlignment="1">
      <alignment horizontal="left"/>
    </xf>
    <xf numFmtId="0" fontId="11" fillId="0" borderId="63" xfId="0" applyFont="1" applyBorder="1"/>
    <xf numFmtId="0" fontId="3" fillId="0" borderId="8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" fontId="3" fillId="9" borderId="69" xfId="0" applyNumberFormat="1" applyFont="1" applyFill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14" fontId="0" fillId="6" borderId="18" xfId="0" applyNumberFormat="1" applyFill="1" applyBorder="1" applyAlignment="1">
      <alignment horizontal="center" vertical="center"/>
    </xf>
    <xf numFmtId="14" fontId="3" fillId="6" borderId="93" xfId="0" applyNumberFormat="1" applyFont="1" applyFill="1" applyBorder="1" applyAlignment="1">
      <alignment horizontal="center"/>
    </xf>
    <xf numFmtId="14" fontId="3" fillId="6" borderId="17" xfId="0" applyNumberFormat="1" applyFont="1" applyFill="1" applyBorder="1" applyAlignment="1">
      <alignment horizontal="center"/>
    </xf>
    <xf numFmtId="14" fontId="3" fillId="6" borderId="11" xfId="0" applyNumberFormat="1" applyFont="1" applyFill="1" applyBorder="1" applyAlignment="1">
      <alignment horizontal="center"/>
    </xf>
    <xf numFmtId="14" fontId="3" fillId="6" borderId="1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94" xfId="0" applyFont="1" applyBorder="1" applyAlignment="1">
      <alignment vertical="center"/>
    </xf>
    <xf numFmtId="0" fontId="3" fillId="0" borderId="6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11" borderId="1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0" borderId="61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7" borderId="51" xfId="0" applyFont="1" applyFill="1" applyBorder="1" applyAlignment="1">
      <alignment horizontal="center"/>
    </xf>
    <xf numFmtId="0" fontId="3" fillId="7" borderId="53" xfId="0" applyFont="1" applyFill="1" applyBorder="1" applyAlignment="1">
      <alignment horizontal="center"/>
    </xf>
    <xf numFmtId="0" fontId="3" fillId="0" borderId="3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75" xfId="0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4" fontId="3" fillId="0" borderId="25" xfId="0" applyNumberFormat="1" applyFont="1" applyBorder="1" applyAlignment="1">
      <alignment horizontal="center" vertical="center"/>
    </xf>
    <xf numFmtId="1" fontId="3" fillId="0" borderId="52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3" fillId="0" borderId="87" xfId="0" applyFont="1" applyBorder="1" applyAlignment="1">
      <alignment horizontal="center" vertical="center"/>
    </xf>
    <xf numFmtId="14" fontId="3" fillId="0" borderId="24" xfId="0" applyNumberFormat="1" applyFont="1" applyBorder="1" applyAlignment="1">
      <alignment horizontal="center" vertical="center"/>
    </xf>
    <xf numFmtId="14" fontId="3" fillId="0" borderId="91" xfId="0" applyNumberFormat="1" applyFont="1" applyBorder="1" applyAlignment="1">
      <alignment horizontal="center" vertical="center"/>
    </xf>
    <xf numFmtId="1" fontId="3" fillId="0" borderId="51" xfId="0" applyNumberFormat="1" applyFont="1" applyBorder="1" applyAlignment="1">
      <alignment horizontal="center"/>
    </xf>
    <xf numFmtId="1" fontId="3" fillId="0" borderId="92" xfId="0" applyNumberFormat="1" applyFont="1" applyBorder="1" applyAlignment="1">
      <alignment horizontal="center"/>
    </xf>
    <xf numFmtId="0" fontId="9" fillId="0" borderId="88" xfId="0" applyFont="1" applyBorder="1" applyAlignment="1">
      <alignment horizontal="left" vertical="center"/>
    </xf>
    <xf numFmtId="0" fontId="9" fillId="0" borderId="89" xfId="0" applyFont="1" applyBorder="1" applyAlignment="1">
      <alignment horizontal="left" vertical="center"/>
    </xf>
    <xf numFmtId="0" fontId="9" fillId="0" borderId="90" xfId="0" applyFont="1" applyBorder="1" applyAlignment="1">
      <alignment horizontal="left" vertical="center"/>
    </xf>
    <xf numFmtId="0" fontId="3" fillId="0" borderId="81" xfId="0" applyFont="1" applyBorder="1" applyAlignment="1">
      <alignment horizontal="center" vertical="center"/>
    </xf>
    <xf numFmtId="0" fontId="9" fillId="0" borderId="82" xfId="0" applyFont="1" applyBorder="1" applyAlignment="1">
      <alignment horizontal="left" vertical="center"/>
    </xf>
    <xf numFmtId="0" fontId="9" fillId="0" borderId="83" xfId="0" applyFont="1" applyBorder="1" applyAlignment="1">
      <alignment horizontal="left" vertical="center"/>
    </xf>
    <xf numFmtId="0" fontId="9" fillId="0" borderId="84" xfId="0" applyFont="1" applyBorder="1" applyAlignment="1">
      <alignment horizontal="left" vertical="center"/>
    </xf>
    <xf numFmtId="14" fontId="3" fillId="0" borderId="85" xfId="0" applyNumberFormat="1" applyFont="1" applyBorder="1" applyAlignment="1">
      <alignment horizontal="center" vertical="center"/>
    </xf>
    <xf numFmtId="1" fontId="3" fillId="0" borderId="86" xfId="0" applyNumberFormat="1" applyFont="1" applyBorder="1" applyAlignment="1">
      <alignment horizontal="center"/>
    </xf>
    <xf numFmtId="0" fontId="3" fillId="0" borderId="40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6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68" xfId="0" applyFont="1" applyBorder="1" applyAlignment="1">
      <alignment horizontal="center"/>
    </xf>
    <xf numFmtId="0" fontId="4" fillId="0" borderId="77" xfId="0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0" fontId="4" fillId="0" borderId="79" xfId="0" applyFont="1" applyBorder="1" applyAlignment="1">
      <alignment horizontal="left" vertical="center"/>
    </xf>
    <xf numFmtId="14" fontId="3" fillId="0" borderId="32" xfId="0" applyNumberFormat="1" applyFont="1" applyBorder="1" applyAlignment="1">
      <alignment horizontal="center" vertical="center"/>
    </xf>
    <xf numFmtId="0" fontId="3" fillId="0" borderId="52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9" fillId="0" borderId="40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9"/>
  <sheetViews>
    <sheetView workbookViewId="0">
      <selection activeCell="C14" sqref="C14"/>
    </sheetView>
  </sheetViews>
  <sheetFormatPr defaultRowHeight="15" x14ac:dyDescent="0.25"/>
  <cols>
    <col min="2" max="2" width="12.28515625" customWidth="1"/>
    <col min="3" max="3" width="52" customWidth="1"/>
    <col min="4" max="4" width="16.85546875" customWidth="1"/>
    <col min="6" max="6" width="9.42578125" hidden="1" customWidth="1"/>
    <col min="11" max="11" width="9.28515625" customWidth="1"/>
  </cols>
  <sheetData>
    <row r="2" spans="1:6" ht="15.75" thickBot="1" x14ac:dyDescent="0.3">
      <c r="B2" s="27"/>
      <c r="C2" s="27"/>
      <c r="F2" s="24" t="s">
        <v>10</v>
      </c>
    </row>
    <row r="3" spans="1:6" x14ac:dyDescent="0.25">
      <c r="A3" s="28"/>
      <c r="B3" s="32" t="s">
        <v>9</v>
      </c>
      <c r="C3" s="29"/>
      <c r="F3" s="24"/>
    </row>
    <row r="4" spans="1:6" x14ac:dyDescent="0.25">
      <c r="A4" s="28"/>
      <c r="B4" s="33" t="s">
        <v>10</v>
      </c>
      <c r="C4" s="30"/>
      <c r="F4" s="24" t="s">
        <v>13</v>
      </c>
    </row>
    <row r="5" spans="1:6" ht="15.75" thickBot="1" x14ac:dyDescent="0.3">
      <c r="A5" s="28"/>
      <c r="B5" s="34" t="s">
        <v>11</v>
      </c>
      <c r="C5" s="31"/>
      <c r="D5" s="27"/>
      <c r="F5" s="24" t="s">
        <v>14</v>
      </c>
    </row>
    <row r="6" spans="1:6" ht="15.75" thickBot="1" x14ac:dyDescent="0.3">
      <c r="A6" s="28"/>
      <c r="B6" s="35" t="s">
        <v>12</v>
      </c>
      <c r="C6" s="35" t="s">
        <v>60</v>
      </c>
      <c r="D6" s="36">
        <f ca="1">TODAY()</f>
        <v>45463</v>
      </c>
      <c r="F6" s="24" t="s">
        <v>18</v>
      </c>
    </row>
    <row r="7" spans="1:6" x14ac:dyDescent="0.25">
      <c r="F7" s="24" t="s">
        <v>15</v>
      </c>
    </row>
    <row r="8" spans="1:6" x14ac:dyDescent="0.25">
      <c r="F8" s="24" t="s">
        <v>16</v>
      </c>
    </row>
    <row r="9" spans="1:6" x14ac:dyDescent="0.25">
      <c r="F9" s="24" t="s">
        <v>17</v>
      </c>
    </row>
    <row r="12" spans="1:6" x14ac:dyDescent="0.25">
      <c r="F12" t="s">
        <v>1</v>
      </c>
    </row>
    <row r="13" spans="1:6" x14ac:dyDescent="0.25">
      <c r="F13" t="s">
        <v>2</v>
      </c>
    </row>
    <row r="14" spans="1:6" x14ac:dyDescent="0.25">
      <c r="F14" t="s">
        <v>3</v>
      </c>
    </row>
    <row r="15" spans="1:6" x14ac:dyDescent="0.25">
      <c r="F15" t="s">
        <v>4</v>
      </c>
    </row>
    <row r="16" spans="1:6" x14ac:dyDescent="0.25">
      <c r="F16" t="s">
        <v>5</v>
      </c>
    </row>
    <row r="17" spans="6:6" x14ac:dyDescent="0.25">
      <c r="F17" t="s">
        <v>7</v>
      </c>
    </row>
    <row r="18" spans="6:6" x14ac:dyDescent="0.25">
      <c r="F18" t="s">
        <v>6</v>
      </c>
    </row>
    <row r="19" spans="6:6" x14ac:dyDescent="0.25">
      <c r="F19" t="s">
        <v>8</v>
      </c>
    </row>
  </sheetData>
  <dataValidations count="2">
    <dataValidation type="list" allowBlank="1" showInputMessage="1" showErrorMessage="1" sqref="C4" xr:uid="{00000000-0002-0000-0000-000000000000}">
      <formula1>$F$3:$F$9</formula1>
    </dataValidation>
    <dataValidation type="list" allowBlank="1" showInputMessage="1" showErrorMessage="1" sqref="C5" xr:uid="{00000000-0002-0000-0000-000001000000}">
      <formula1>$F$12:$F$19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1"/>
  <dimension ref="B3:N95"/>
  <sheetViews>
    <sheetView topLeftCell="C1" zoomScale="80" zoomScaleNormal="80" workbookViewId="0">
      <selection activeCell="D20" sqref="D20"/>
    </sheetView>
  </sheetViews>
  <sheetFormatPr defaultRowHeight="15" x14ac:dyDescent="0.25"/>
  <cols>
    <col min="2" max="2" width="15.140625" customWidth="1"/>
    <col min="3" max="3" width="13.7109375" customWidth="1"/>
    <col min="4" max="4" width="50.28515625" customWidth="1"/>
    <col min="5" max="5" width="28.85546875" customWidth="1"/>
    <col min="6" max="6" width="14.85546875" customWidth="1"/>
    <col min="7" max="7" width="13.140625" bestFit="1" customWidth="1"/>
    <col min="9" max="10" width="11.85546875" style="140" customWidth="1"/>
    <col min="11" max="11" width="23.7109375" style="140" hidden="1" customWidth="1"/>
    <col min="12" max="12" width="14.7109375" style="140" hidden="1" customWidth="1"/>
    <col min="13" max="13" width="18" style="140" hidden="1" customWidth="1"/>
    <col min="14" max="14" width="11.28515625" style="140" hidden="1" customWidth="1"/>
  </cols>
  <sheetData>
    <row r="3" spans="2:14" ht="15.75" thickBot="1" x14ac:dyDescent="0.3">
      <c r="K3" s="140" t="s">
        <v>19</v>
      </c>
      <c r="L3" s="140" t="s">
        <v>61</v>
      </c>
      <c r="M3" s="140" t="s">
        <v>21</v>
      </c>
      <c r="N3" s="140" t="s">
        <v>22</v>
      </c>
    </row>
    <row r="4" spans="2:14" ht="15.75" thickBot="1" x14ac:dyDescent="0.3">
      <c r="B4" s="188"/>
      <c r="C4" s="185" t="s">
        <v>20</v>
      </c>
      <c r="D4" s="186"/>
      <c r="E4" s="186"/>
      <c r="F4" s="186"/>
      <c r="G4" s="187"/>
      <c r="I4"/>
      <c r="J4"/>
    </row>
    <row r="5" spans="2:14" ht="26.25" thickBot="1" x14ac:dyDescent="0.3">
      <c r="B5" s="189"/>
      <c r="C5" s="17" t="s">
        <v>154</v>
      </c>
      <c r="D5" s="16" t="s">
        <v>19</v>
      </c>
      <c r="E5" s="13" t="s">
        <v>21</v>
      </c>
      <c r="F5" s="25" t="s">
        <v>12</v>
      </c>
      <c r="G5" s="12" t="s">
        <v>22</v>
      </c>
      <c r="I5" s="141"/>
      <c r="K5" s="151" t="s">
        <v>106</v>
      </c>
      <c r="L5" s="151" t="s">
        <v>107</v>
      </c>
      <c r="M5" s="152" t="s">
        <v>108</v>
      </c>
      <c r="N5" s="140">
        <v>10</v>
      </c>
    </row>
    <row r="6" spans="2:14" ht="18.75" customHeight="1" thickBot="1" x14ac:dyDescent="0.3">
      <c r="B6" s="4">
        <v>1</v>
      </c>
      <c r="C6" s="18" t="str">
        <f t="shared" ref="C6:C11" si="0">IF(D6="","",VLOOKUP(D6,$K$4:$N$42,2,0))</f>
        <v/>
      </c>
      <c r="D6" s="21"/>
      <c r="E6" s="14" t="str">
        <f t="shared" ref="E6:E38" si="1">IF(D6="","",VLOOKUP(D6,$K$5:$N$94,3,0))</f>
        <v/>
      </c>
      <c r="F6" s="175"/>
      <c r="G6" s="10" t="str">
        <f t="shared" ref="G6:G11" si="2">IF(D6="","",VLOOKUP(D6,$K$5:$N$94,4,0))</f>
        <v/>
      </c>
      <c r="K6" s="151" t="s">
        <v>148</v>
      </c>
      <c r="L6" s="151" t="s">
        <v>149</v>
      </c>
      <c r="M6" s="152" t="s">
        <v>150</v>
      </c>
      <c r="N6" s="140">
        <v>10</v>
      </c>
    </row>
    <row r="7" spans="2:14" ht="19.5" customHeight="1" thickBot="1" x14ac:dyDescent="0.3">
      <c r="B7" s="5">
        <v>2</v>
      </c>
      <c r="C7" s="18" t="str">
        <f t="shared" si="0"/>
        <v/>
      </c>
      <c r="D7" s="21"/>
      <c r="E7" s="14" t="str">
        <f t="shared" si="1"/>
        <v/>
      </c>
      <c r="F7" s="177"/>
      <c r="G7" s="10" t="str">
        <f t="shared" si="2"/>
        <v/>
      </c>
      <c r="K7" s="151" t="s">
        <v>103</v>
      </c>
      <c r="L7" s="151" t="s">
        <v>104</v>
      </c>
      <c r="M7" s="152" t="s">
        <v>105</v>
      </c>
      <c r="N7" s="140">
        <v>10</v>
      </c>
    </row>
    <row r="8" spans="2:14" ht="18" customHeight="1" thickBot="1" x14ac:dyDescent="0.3">
      <c r="B8" s="6">
        <v>3</v>
      </c>
      <c r="C8" s="18" t="str">
        <f t="shared" si="0"/>
        <v/>
      </c>
      <c r="D8" s="21"/>
      <c r="E8" s="14" t="str">
        <f t="shared" si="1"/>
        <v/>
      </c>
      <c r="F8" s="177"/>
      <c r="G8" s="10" t="str">
        <f t="shared" si="2"/>
        <v/>
      </c>
      <c r="K8" s="151" t="s">
        <v>74</v>
      </c>
      <c r="L8" s="151" t="s">
        <v>75</v>
      </c>
      <c r="M8" s="152" t="s">
        <v>76</v>
      </c>
      <c r="N8" s="140">
        <v>2</v>
      </c>
    </row>
    <row r="9" spans="2:14" ht="19.5" customHeight="1" thickBot="1" x14ac:dyDescent="0.3">
      <c r="B9" s="5">
        <v>4</v>
      </c>
      <c r="C9" s="18" t="str">
        <f t="shared" si="0"/>
        <v/>
      </c>
      <c r="D9" s="21"/>
      <c r="E9" s="14" t="str">
        <f t="shared" si="1"/>
        <v/>
      </c>
      <c r="F9" s="177"/>
      <c r="G9" s="10" t="str">
        <f t="shared" si="2"/>
        <v/>
      </c>
      <c r="K9" s="151" t="s">
        <v>167</v>
      </c>
      <c r="L9" s="151" t="s">
        <v>166</v>
      </c>
      <c r="M9" s="152" t="s">
        <v>168</v>
      </c>
      <c r="N9" s="140">
        <v>10</v>
      </c>
    </row>
    <row r="10" spans="2:14" ht="19.5" customHeight="1" thickBot="1" x14ac:dyDescent="0.3">
      <c r="B10" s="6">
        <v>5</v>
      </c>
      <c r="C10" s="18" t="str">
        <f t="shared" si="0"/>
        <v/>
      </c>
      <c r="D10" s="21"/>
      <c r="E10" s="14" t="str">
        <f t="shared" si="1"/>
        <v/>
      </c>
      <c r="F10" s="177"/>
      <c r="G10" s="10" t="str">
        <f t="shared" si="2"/>
        <v/>
      </c>
      <c r="K10" s="151" t="s">
        <v>77</v>
      </c>
      <c r="L10" s="151" t="s">
        <v>78</v>
      </c>
      <c r="M10" s="152" t="s">
        <v>76</v>
      </c>
      <c r="N10" s="140">
        <v>10</v>
      </c>
    </row>
    <row r="11" spans="2:14" ht="18.75" customHeight="1" thickBot="1" x14ac:dyDescent="0.3">
      <c r="B11" s="159">
        <v>6</v>
      </c>
      <c r="C11" s="160" t="str">
        <f t="shared" si="0"/>
        <v/>
      </c>
      <c r="D11" s="161"/>
      <c r="E11" s="15" t="str">
        <f t="shared" si="1"/>
        <v/>
      </c>
      <c r="F11" s="176"/>
      <c r="G11" s="11" t="str">
        <f t="shared" si="2"/>
        <v/>
      </c>
      <c r="K11" s="151" t="s">
        <v>64</v>
      </c>
      <c r="L11" s="151" t="s">
        <v>65</v>
      </c>
      <c r="M11" s="152" t="s">
        <v>63</v>
      </c>
      <c r="N11" s="140">
        <v>10</v>
      </c>
    </row>
    <row r="12" spans="2:14" ht="15.75" thickBot="1" x14ac:dyDescent="0.3">
      <c r="E12" s="145" t="str">
        <f t="shared" si="1"/>
        <v/>
      </c>
      <c r="F12" s="19" t="s">
        <v>23</v>
      </c>
      <c r="G12" s="26">
        <f>SUM(G6:G11)</f>
        <v>0</v>
      </c>
      <c r="K12" s="151" t="s">
        <v>86</v>
      </c>
      <c r="L12" s="151" t="s">
        <v>87</v>
      </c>
      <c r="M12" s="152" t="s">
        <v>88</v>
      </c>
      <c r="N12" s="140">
        <v>10</v>
      </c>
    </row>
    <row r="13" spans="2:14" ht="15.75" thickBot="1" x14ac:dyDescent="0.3">
      <c r="E13" t="str">
        <f>IF(D13="","",VLOOKUP(D13,$K$5:$N$94,3,0))</f>
        <v/>
      </c>
      <c r="K13" s="151" t="s">
        <v>112</v>
      </c>
      <c r="L13" s="151" t="s">
        <v>113</v>
      </c>
      <c r="M13" s="152" t="s">
        <v>114</v>
      </c>
      <c r="N13" s="140">
        <v>10</v>
      </c>
    </row>
    <row r="14" spans="2:14" ht="15.75" thickBot="1" x14ac:dyDescent="0.3">
      <c r="E14" t="str">
        <f t="shared" si="1"/>
        <v/>
      </c>
      <c r="K14" s="151" t="s">
        <v>170</v>
      </c>
      <c r="L14" s="151" t="s">
        <v>171</v>
      </c>
      <c r="M14" s="152" t="s">
        <v>163</v>
      </c>
      <c r="N14" s="140">
        <v>10</v>
      </c>
    </row>
    <row r="15" spans="2:14" ht="15.75" thickBot="1" x14ac:dyDescent="0.3">
      <c r="E15" t="str">
        <f t="shared" si="1"/>
        <v/>
      </c>
      <c r="K15" s="151" t="s">
        <v>151</v>
      </c>
      <c r="L15" s="151" t="s">
        <v>152</v>
      </c>
      <c r="M15" s="152" t="s">
        <v>153</v>
      </c>
      <c r="N15" s="140">
        <v>10</v>
      </c>
    </row>
    <row r="16" spans="2:14" ht="15.75" thickBot="1" x14ac:dyDescent="0.3">
      <c r="E16" t="str">
        <f t="shared" si="1"/>
        <v/>
      </c>
      <c r="K16" s="151" t="s">
        <v>84</v>
      </c>
      <c r="L16" s="151" t="s">
        <v>85</v>
      </c>
      <c r="M16" s="152" t="s">
        <v>169</v>
      </c>
      <c r="N16" s="140">
        <v>10</v>
      </c>
    </row>
    <row r="17" spans="5:14" ht="15.75" thickBot="1" x14ac:dyDescent="0.3">
      <c r="E17" t="str">
        <f t="shared" si="1"/>
        <v/>
      </c>
      <c r="K17" s="151" t="s">
        <v>133</v>
      </c>
      <c r="L17" s="151" t="s">
        <v>134</v>
      </c>
      <c r="M17" s="152" t="s">
        <v>135</v>
      </c>
      <c r="N17" s="140">
        <v>10</v>
      </c>
    </row>
    <row r="18" spans="5:14" ht="15.75" thickBot="1" x14ac:dyDescent="0.3">
      <c r="E18" t="str">
        <f t="shared" si="1"/>
        <v/>
      </c>
      <c r="K18" s="151" t="s">
        <v>123</v>
      </c>
      <c r="L18" s="151" t="s">
        <v>124</v>
      </c>
      <c r="M18" s="152" t="s">
        <v>163</v>
      </c>
      <c r="N18" s="140">
        <v>10</v>
      </c>
    </row>
    <row r="19" spans="5:14" ht="15.75" thickBot="1" x14ac:dyDescent="0.3">
      <c r="E19" t="str">
        <f t="shared" si="1"/>
        <v/>
      </c>
      <c r="K19" s="151" t="s">
        <v>92</v>
      </c>
      <c r="L19" s="151" t="s">
        <v>93</v>
      </c>
      <c r="M19" s="152" t="s">
        <v>97</v>
      </c>
      <c r="N19" s="140">
        <v>10</v>
      </c>
    </row>
    <row r="20" spans="5:14" ht="15.75" thickBot="1" x14ac:dyDescent="0.3">
      <c r="E20" t="str">
        <f t="shared" si="1"/>
        <v/>
      </c>
      <c r="K20" s="151" t="s">
        <v>172</v>
      </c>
      <c r="L20" s="151" t="s">
        <v>173</v>
      </c>
      <c r="M20" s="152" t="s">
        <v>174</v>
      </c>
      <c r="N20" s="140">
        <v>10</v>
      </c>
    </row>
    <row r="21" spans="5:14" ht="15.75" thickBot="1" x14ac:dyDescent="0.3">
      <c r="E21" t="str">
        <f t="shared" si="1"/>
        <v/>
      </c>
      <c r="K21" s="151" t="s">
        <v>177</v>
      </c>
      <c r="L21" s="151" t="s">
        <v>175</v>
      </c>
      <c r="M21" s="152" t="s">
        <v>176</v>
      </c>
      <c r="N21" s="140">
        <v>10</v>
      </c>
    </row>
    <row r="22" spans="5:14" ht="15.75" thickBot="1" x14ac:dyDescent="0.3">
      <c r="E22" t="str">
        <f t="shared" si="1"/>
        <v/>
      </c>
      <c r="K22" s="151" t="s">
        <v>145</v>
      </c>
      <c r="L22" s="151" t="s">
        <v>146</v>
      </c>
      <c r="M22" s="152" t="s">
        <v>147</v>
      </c>
      <c r="N22" s="140">
        <v>10</v>
      </c>
    </row>
    <row r="23" spans="5:14" ht="15.75" thickBot="1" x14ac:dyDescent="0.3">
      <c r="E23" t="str">
        <f t="shared" si="1"/>
        <v/>
      </c>
      <c r="K23" s="151" t="s">
        <v>79</v>
      </c>
      <c r="L23" s="151" t="s">
        <v>80</v>
      </c>
      <c r="M23" s="152" t="s">
        <v>81</v>
      </c>
      <c r="N23" s="140">
        <v>10</v>
      </c>
    </row>
    <row r="24" spans="5:14" ht="15.75" thickBot="1" x14ac:dyDescent="0.3">
      <c r="E24" t="str">
        <f t="shared" si="1"/>
        <v/>
      </c>
      <c r="K24" s="151" t="s">
        <v>100</v>
      </c>
      <c r="L24" s="151" t="s">
        <v>101</v>
      </c>
      <c r="M24" s="152" t="s">
        <v>102</v>
      </c>
      <c r="N24" s="140">
        <v>10</v>
      </c>
    </row>
    <row r="25" spans="5:14" ht="15.75" thickBot="1" x14ac:dyDescent="0.3">
      <c r="E25" t="str">
        <f t="shared" si="1"/>
        <v/>
      </c>
      <c r="K25" s="151" t="s">
        <v>125</v>
      </c>
      <c r="L25" s="151" t="s">
        <v>126</v>
      </c>
      <c r="M25" s="152" t="s">
        <v>127</v>
      </c>
      <c r="N25" s="140">
        <v>10</v>
      </c>
    </row>
    <row r="26" spans="5:14" ht="15.75" thickBot="1" x14ac:dyDescent="0.3">
      <c r="E26" t="str">
        <f t="shared" si="1"/>
        <v/>
      </c>
      <c r="K26" s="151" t="s">
        <v>136</v>
      </c>
      <c r="L26" s="151" t="s">
        <v>137</v>
      </c>
      <c r="M26" s="152" t="s">
        <v>138</v>
      </c>
      <c r="N26" s="140">
        <v>10</v>
      </c>
    </row>
    <row r="27" spans="5:14" ht="15.75" thickBot="1" x14ac:dyDescent="0.3">
      <c r="E27" t="str">
        <f t="shared" si="1"/>
        <v/>
      </c>
      <c r="K27" s="151" t="s">
        <v>69</v>
      </c>
      <c r="L27" s="151" t="s">
        <v>70</v>
      </c>
      <c r="M27" s="152" t="s">
        <v>68</v>
      </c>
      <c r="N27" s="140">
        <v>10</v>
      </c>
    </row>
    <row r="28" spans="5:14" ht="15.75" thickBot="1" x14ac:dyDescent="0.3">
      <c r="E28" t="str">
        <f t="shared" si="1"/>
        <v/>
      </c>
      <c r="K28" s="151" t="s">
        <v>128</v>
      </c>
      <c r="L28" s="151" t="s">
        <v>129</v>
      </c>
      <c r="M28" s="152" t="s">
        <v>127</v>
      </c>
      <c r="N28" s="140">
        <v>10</v>
      </c>
    </row>
    <row r="29" spans="5:14" ht="15.75" thickBot="1" x14ac:dyDescent="0.3">
      <c r="E29" t="str">
        <f t="shared" si="1"/>
        <v/>
      </c>
      <c r="K29" s="151" t="s">
        <v>130</v>
      </c>
      <c r="L29" s="151" t="s">
        <v>131</v>
      </c>
      <c r="M29" s="152" t="s">
        <v>132</v>
      </c>
      <c r="N29" s="140">
        <v>10</v>
      </c>
    </row>
    <row r="30" spans="5:14" ht="15.75" thickBot="1" x14ac:dyDescent="0.3">
      <c r="E30" t="str">
        <f t="shared" si="1"/>
        <v/>
      </c>
      <c r="K30" s="151" t="s">
        <v>109</v>
      </c>
      <c r="L30" s="151" t="s">
        <v>110</v>
      </c>
      <c r="M30" s="152" t="s">
        <v>111</v>
      </c>
      <c r="N30" s="140">
        <v>2</v>
      </c>
    </row>
    <row r="31" spans="5:14" ht="15.75" thickBot="1" x14ac:dyDescent="0.3">
      <c r="E31" t="str">
        <f t="shared" si="1"/>
        <v/>
      </c>
      <c r="K31" s="151" t="s">
        <v>139</v>
      </c>
      <c r="L31" s="151" t="s">
        <v>140</v>
      </c>
      <c r="M31" s="152" t="s">
        <v>141</v>
      </c>
      <c r="N31" s="140">
        <v>10</v>
      </c>
    </row>
    <row r="32" spans="5:14" ht="15.75" thickBot="1" x14ac:dyDescent="0.3">
      <c r="E32" t="str">
        <f t="shared" si="1"/>
        <v/>
      </c>
      <c r="K32" s="151" t="s">
        <v>165</v>
      </c>
      <c r="L32" s="151" t="s">
        <v>94</v>
      </c>
      <c r="M32" s="152" t="s">
        <v>98</v>
      </c>
      <c r="N32" s="140">
        <v>10</v>
      </c>
    </row>
    <row r="33" spans="5:14" ht="15.75" thickBot="1" x14ac:dyDescent="0.3">
      <c r="E33" t="str">
        <f t="shared" si="1"/>
        <v/>
      </c>
      <c r="K33" s="151" t="s">
        <v>95</v>
      </c>
      <c r="L33" s="151" t="s">
        <v>96</v>
      </c>
      <c r="M33" s="152" t="s">
        <v>99</v>
      </c>
      <c r="N33" s="140">
        <v>10</v>
      </c>
    </row>
    <row r="34" spans="5:14" ht="15.75" thickBot="1" x14ac:dyDescent="0.3">
      <c r="E34" t="str">
        <f t="shared" si="1"/>
        <v/>
      </c>
      <c r="K34" s="151" t="s">
        <v>142</v>
      </c>
      <c r="L34" s="151" t="s">
        <v>143</v>
      </c>
      <c r="M34" s="152" t="s">
        <v>144</v>
      </c>
      <c r="N34" s="140">
        <v>10</v>
      </c>
    </row>
    <row r="35" spans="5:14" ht="15.75" customHeight="1" thickBot="1" x14ac:dyDescent="0.3">
      <c r="E35" t="str">
        <f t="shared" si="1"/>
        <v/>
      </c>
      <c r="K35" s="152" t="s">
        <v>164</v>
      </c>
      <c r="L35" s="152" t="s">
        <v>62</v>
      </c>
      <c r="M35" s="152" t="s">
        <v>63</v>
      </c>
      <c r="N35" s="140">
        <v>10</v>
      </c>
    </row>
    <row r="36" spans="5:14" ht="15.75" thickBot="1" x14ac:dyDescent="0.3">
      <c r="E36" t="str">
        <f t="shared" si="1"/>
        <v/>
      </c>
      <c r="K36" s="151" t="s">
        <v>117</v>
      </c>
      <c r="L36" s="151" t="s">
        <v>118</v>
      </c>
      <c r="M36" s="152" t="s">
        <v>119</v>
      </c>
      <c r="N36" s="140">
        <v>10</v>
      </c>
    </row>
    <row r="37" spans="5:14" ht="15.75" thickBot="1" x14ac:dyDescent="0.3">
      <c r="E37" t="str">
        <f t="shared" si="1"/>
        <v/>
      </c>
      <c r="K37" s="151" t="s">
        <v>71</v>
      </c>
      <c r="L37" s="151" t="s">
        <v>72</v>
      </c>
      <c r="M37" s="152" t="s">
        <v>73</v>
      </c>
      <c r="N37" s="140">
        <v>10</v>
      </c>
    </row>
    <row r="38" spans="5:14" ht="15.75" thickBot="1" x14ac:dyDescent="0.3">
      <c r="E38" t="str">
        <f t="shared" si="1"/>
        <v/>
      </c>
      <c r="K38" s="151" t="s">
        <v>66</v>
      </c>
      <c r="L38" s="151" t="s">
        <v>67</v>
      </c>
      <c r="M38" s="152" t="s">
        <v>68</v>
      </c>
      <c r="N38">
        <v>10</v>
      </c>
    </row>
    <row r="39" spans="5:14" ht="15.75" thickBot="1" x14ac:dyDescent="0.3">
      <c r="K39" s="151" t="s">
        <v>82</v>
      </c>
      <c r="L39" s="151" t="s">
        <v>83</v>
      </c>
      <c r="M39" s="152" t="s">
        <v>88</v>
      </c>
      <c r="N39" s="140">
        <v>10</v>
      </c>
    </row>
    <row r="40" spans="5:14" ht="15.75" thickBot="1" x14ac:dyDescent="0.3">
      <c r="K40" s="151" t="s">
        <v>120</v>
      </c>
      <c r="L40" s="151" t="s">
        <v>122</v>
      </c>
      <c r="M40" s="151" t="s">
        <v>121</v>
      </c>
      <c r="N40" s="140">
        <v>10</v>
      </c>
    </row>
    <row r="41" spans="5:14" ht="15.75" thickBot="1" x14ac:dyDescent="0.3">
      <c r="K41" s="151" t="s">
        <v>115</v>
      </c>
      <c r="L41" s="151" t="s">
        <v>116</v>
      </c>
      <c r="M41" s="152" t="s">
        <v>168</v>
      </c>
      <c r="N41" s="140">
        <v>10</v>
      </c>
    </row>
    <row r="42" spans="5:14" ht="15.75" thickBot="1" x14ac:dyDescent="0.3">
      <c r="K42" s="151" t="s">
        <v>89</v>
      </c>
      <c r="L42" s="151" t="s">
        <v>90</v>
      </c>
      <c r="M42" s="152" t="s">
        <v>91</v>
      </c>
      <c r="N42" s="140">
        <v>10</v>
      </c>
    </row>
    <row r="43" spans="5:14" x14ac:dyDescent="0.25">
      <c r="K43"/>
      <c r="L43"/>
      <c r="M43"/>
      <c r="N43"/>
    </row>
    <row r="44" spans="5:14" x14ac:dyDescent="0.25">
      <c r="K44"/>
      <c r="L44"/>
      <c r="M44"/>
      <c r="N44"/>
    </row>
    <row r="45" spans="5:14" x14ac:dyDescent="0.25">
      <c r="K45"/>
      <c r="L45"/>
      <c r="M45"/>
      <c r="N45"/>
    </row>
    <row r="46" spans="5:14" x14ac:dyDescent="0.25">
      <c r="K46"/>
      <c r="L46"/>
      <c r="M46"/>
      <c r="N46"/>
    </row>
    <row r="47" spans="5:14" x14ac:dyDescent="0.25">
      <c r="K47"/>
      <c r="L47"/>
      <c r="M47"/>
      <c r="N47"/>
    </row>
    <row r="48" spans="5:14" x14ac:dyDescent="0.25">
      <c r="K48"/>
      <c r="L48"/>
      <c r="M48"/>
      <c r="N48"/>
    </row>
    <row r="49" spans="11:14" x14ac:dyDescent="0.25">
      <c r="K49"/>
      <c r="L49"/>
      <c r="M49"/>
      <c r="N49"/>
    </row>
    <row r="50" spans="11:14" x14ac:dyDescent="0.25">
      <c r="K50"/>
      <c r="L50"/>
      <c r="M50"/>
      <c r="N50"/>
    </row>
    <row r="51" spans="11:14" ht="17.25" customHeight="1" x14ac:dyDescent="0.25">
      <c r="K51"/>
      <c r="L51"/>
      <c r="M51"/>
      <c r="N51"/>
    </row>
    <row r="52" spans="11:14" x14ac:dyDescent="0.25">
      <c r="K52"/>
      <c r="L52"/>
      <c r="M52"/>
      <c r="N52"/>
    </row>
    <row r="53" spans="11:14" x14ac:dyDescent="0.25">
      <c r="K53"/>
      <c r="L53"/>
      <c r="M53"/>
      <c r="N53"/>
    </row>
    <row r="54" spans="11:14" x14ac:dyDescent="0.25">
      <c r="K54"/>
      <c r="L54"/>
      <c r="M54"/>
      <c r="N54"/>
    </row>
    <row r="55" spans="11:14" x14ac:dyDescent="0.25">
      <c r="K55"/>
      <c r="L55"/>
      <c r="M55"/>
      <c r="N55"/>
    </row>
    <row r="56" spans="11:14" ht="19.5" customHeight="1" x14ac:dyDescent="0.25">
      <c r="K56"/>
      <c r="L56"/>
      <c r="M56"/>
      <c r="N56"/>
    </row>
    <row r="57" spans="11:14" x14ac:dyDescent="0.25">
      <c r="K57"/>
      <c r="L57"/>
      <c r="M57"/>
      <c r="N57"/>
    </row>
    <row r="58" spans="11:14" x14ac:dyDescent="0.25">
      <c r="K58"/>
      <c r="L58"/>
      <c r="M58"/>
      <c r="N58"/>
    </row>
    <row r="59" spans="11:14" x14ac:dyDescent="0.25">
      <c r="K59"/>
      <c r="L59"/>
      <c r="M59"/>
      <c r="N59"/>
    </row>
    <row r="60" spans="11:14" x14ac:dyDescent="0.25">
      <c r="K60"/>
      <c r="L60"/>
      <c r="M60"/>
      <c r="N60"/>
    </row>
    <row r="61" spans="11:14" x14ac:dyDescent="0.25">
      <c r="K61"/>
      <c r="L61"/>
      <c r="M61"/>
      <c r="N61"/>
    </row>
    <row r="62" spans="11:14" x14ac:dyDescent="0.25">
      <c r="K62"/>
      <c r="L62"/>
      <c r="M62"/>
      <c r="N62"/>
    </row>
    <row r="63" spans="11:14" x14ac:dyDescent="0.25">
      <c r="K63"/>
      <c r="L63"/>
      <c r="M63"/>
      <c r="N63"/>
    </row>
    <row r="64" spans="11:14" x14ac:dyDescent="0.25">
      <c r="K64"/>
      <c r="L64"/>
      <c r="M64"/>
      <c r="N64"/>
    </row>
    <row r="65" spans="11:14" x14ac:dyDescent="0.25">
      <c r="K65"/>
      <c r="L65"/>
      <c r="M65"/>
      <c r="N65"/>
    </row>
    <row r="66" spans="11:14" x14ac:dyDescent="0.25">
      <c r="K66"/>
      <c r="L66"/>
      <c r="M66"/>
      <c r="N66"/>
    </row>
    <row r="67" spans="11:14" x14ac:dyDescent="0.25">
      <c r="K67"/>
      <c r="L67"/>
      <c r="M67"/>
      <c r="N67"/>
    </row>
    <row r="68" spans="11:14" x14ac:dyDescent="0.25">
      <c r="K68"/>
      <c r="L68"/>
      <c r="M68"/>
      <c r="N68"/>
    </row>
    <row r="69" spans="11:14" x14ac:dyDescent="0.25">
      <c r="K69"/>
      <c r="L69"/>
      <c r="M69"/>
      <c r="N69"/>
    </row>
    <row r="70" spans="11:14" x14ac:dyDescent="0.25">
      <c r="K70"/>
      <c r="L70"/>
      <c r="M70"/>
      <c r="N70"/>
    </row>
    <row r="71" spans="11:14" x14ac:dyDescent="0.25">
      <c r="K71"/>
      <c r="L71"/>
      <c r="M71"/>
      <c r="N71"/>
    </row>
    <row r="72" spans="11:14" x14ac:dyDescent="0.25">
      <c r="K72"/>
      <c r="L72"/>
      <c r="M72"/>
      <c r="N72"/>
    </row>
    <row r="73" spans="11:14" x14ac:dyDescent="0.25">
      <c r="K73"/>
      <c r="L73"/>
      <c r="M73"/>
      <c r="N73"/>
    </row>
    <row r="74" spans="11:14" x14ac:dyDescent="0.25">
      <c r="K74"/>
      <c r="L74"/>
      <c r="M74"/>
      <c r="N74"/>
    </row>
    <row r="75" spans="11:14" x14ac:dyDescent="0.25">
      <c r="K75"/>
      <c r="L75"/>
      <c r="M75"/>
      <c r="N75"/>
    </row>
    <row r="76" spans="11:14" x14ac:dyDescent="0.25">
      <c r="K76"/>
      <c r="L76"/>
      <c r="M76"/>
      <c r="N76"/>
    </row>
    <row r="77" spans="11:14" x14ac:dyDescent="0.25">
      <c r="K77"/>
      <c r="L77"/>
      <c r="M77"/>
      <c r="N77"/>
    </row>
    <row r="78" spans="11:14" x14ac:dyDescent="0.25">
      <c r="K78"/>
      <c r="L78"/>
      <c r="M78"/>
      <c r="N78"/>
    </row>
    <row r="79" spans="11:14" x14ac:dyDescent="0.25">
      <c r="K79"/>
      <c r="L79"/>
      <c r="M79"/>
      <c r="N79"/>
    </row>
    <row r="80" spans="11:14" x14ac:dyDescent="0.25">
      <c r="K80"/>
      <c r="L80"/>
      <c r="M80"/>
      <c r="N80"/>
    </row>
    <row r="81" spans="11:14" x14ac:dyDescent="0.25">
      <c r="K81"/>
      <c r="L81"/>
      <c r="M81"/>
      <c r="N81"/>
    </row>
    <row r="82" spans="11:14" x14ac:dyDescent="0.25">
      <c r="K82"/>
      <c r="L82"/>
      <c r="M82"/>
      <c r="N82"/>
    </row>
    <row r="83" spans="11:14" x14ac:dyDescent="0.25">
      <c r="K83"/>
      <c r="L83"/>
      <c r="M83"/>
      <c r="N83"/>
    </row>
    <row r="84" spans="11:14" x14ac:dyDescent="0.25">
      <c r="K84"/>
      <c r="L84"/>
      <c r="M84"/>
      <c r="N84"/>
    </row>
    <row r="85" spans="11:14" x14ac:dyDescent="0.25">
      <c r="K85"/>
      <c r="L85"/>
      <c r="M85"/>
      <c r="N85"/>
    </row>
    <row r="86" spans="11:14" x14ac:dyDescent="0.25">
      <c r="K86"/>
      <c r="L86"/>
      <c r="M86"/>
      <c r="N86"/>
    </row>
    <row r="87" spans="11:14" x14ac:dyDescent="0.25">
      <c r="K87"/>
      <c r="L87"/>
      <c r="M87"/>
      <c r="N87"/>
    </row>
    <row r="88" spans="11:14" x14ac:dyDescent="0.25">
      <c r="K88"/>
      <c r="L88"/>
      <c r="M88"/>
      <c r="N88"/>
    </row>
    <row r="89" spans="11:14" x14ac:dyDescent="0.25">
      <c r="K89"/>
      <c r="L89"/>
      <c r="M89"/>
      <c r="N89"/>
    </row>
    <row r="90" spans="11:14" x14ac:dyDescent="0.25">
      <c r="K90"/>
      <c r="L90"/>
      <c r="M90"/>
      <c r="N90"/>
    </row>
    <row r="91" spans="11:14" x14ac:dyDescent="0.25">
      <c r="K91"/>
      <c r="L91"/>
      <c r="M91"/>
      <c r="N91"/>
    </row>
    <row r="92" spans="11:14" x14ac:dyDescent="0.25">
      <c r="K92"/>
      <c r="L92"/>
      <c r="M92"/>
      <c r="N92"/>
    </row>
    <row r="93" spans="11:14" x14ac:dyDescent="0.25">
      <c r="K93"/>
      <c r="L93"/>
      <c r="M93"/>
      <c r="N93"/>
    </row>
    <row r="94" spans="11:14" x14ac:dyDescent="0.25">
      <c r="K94"/>
      <c r="L94"/>
      <c r="M94"/>
      <c r="N94"/>
    </row>
    <row r="95" spans="11:14" x14ac:dyDescent="0.25">
      <c r="K95"/>
      <c r="L95"/>
      <c r="M95"/>
      <c r="N95"/>
    </row>
  </sheetData>
  <sortState xmlns:xlrd2="http://schemas.microsoft.com/office/spreadsheetml/2017/richdata2" ref="K5:N38">
    <sortCondition ref="K5"/>
  </sortState>
  <mergeCells count="2">
    <mergeCell ref="C4:G4"/>
    <mergeCell ref="B4:B5"/>
  </mergeCells>
  <dataValidations count="2">
    <dataValidation type="list" allowBlank="1" showInputMessage="1" showErrorMessage="1" sqref="D7:D11" xr:uid="{00000000-0002-0000-0100-000000000000}">
      <formula1>$K$4:$K$42</formula1>
    </dataValidation>
    <dataValidation type="list" allowBlank="1" showInputMessage="1" showErrorMessage="1" sqref="D6" xr:uid="{00000000-0002-0000-0100-000001000000}">
      <formula1>$K$5:$K$42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11"/>
  <sheetViews>
    <sheetView workbookViewId="0">
      <selection activeCell="C18" sqref="C18"/>
    </sheetView>
  </sheetViews>
  <sheetFormatPr defaultRowHeight="15" x14ac:dyDescent="0.25"/>
  <cols>
    <col min="3" max="3" width="50.42578125" customWidth="1"/>
    <col min="4" max="4" width="18.42578125" customWidth="1"/>
    <col min="5" max="5" width="12.28515625" customWidth="1"/>
    <col min="11" max="11" width="6.5703125" customWidth="1"/>
    <col min="12" max="12" width="7.140625" hidden="1" customWidth="1"/>
    <col min="13" max="13" width="9" hidden="1" customWidth="1"/>
    <col min="14" max="14" width="12.42578125" customWidth="1"/>
  </cols>
  <sheetData>
    <row r="2" spans="1:13" ht="15.75" thickBot="1" x14ac:dyDescent="0.3">
      <c r="A2" s="27"/>
      <c r="B2" s="27"/>
      <c r="C2" s="27"/>
      <c r="D2" s="27"/>
      <c r="E2" s="27"/>
    </row>
    <row r="3" spans="1:13" x14ac:dyDescent="0.25">
      <c r="A3" s="37"/>
      <c r="B3" s="111" t="s">
        <v>11</v>
      </c>
      <c r="C3" s="112" t="s">
        <v>24</v>
      </c>
      <c r="D3" s="112" t="s">
        <v>12</v>
      </c>
      <c r="E3" s="113" t="s">
        <v>22</v>
      </c>
    </row>
    <row r="4" spans="1:13" x14ac:dyDescent="0.25">
      <c r="A4" s="100">
        <v>1</v>
      </c>
      <c r="B4" s="108"/>
      <c r="C4" s="114"/>
      <c r="D4" s="102"/>
      <c r="E4" s="110" t="str">
        <f>IF(B4="","",VLOOKUP(B4,$L$4:$M$12,2,0))</f>
        <v/>
      </c>
      <c r="L4" t="s">
        <v>1</v>
      </c>
      <c r="M4">
        <v>15</v>
      </c>
    </row>
    <row r="5" spans="1:13" ht="15.75" thickBot="1" x14ac:dyDescent="0.3">
      <c r="A5" s="101">
        <v>2</v>
      </c>
      <c r="B5" s="109"/>
      <c r="C5" s="103"/>
      <c r="D5" s="174"/>
      <c r="E5" s="106" t="str">
        <f>IF(B5="","",VLOOKUP(B5,$L$4:$M$12,2,0))</f>
        <v/>
      </c>
      <c r="L5" t="s">
        <v>2</v>
      </c>
      <c r="M5">
        <v>15</v>
      </c>
    </row>
    <row r="6" spans="1:13" x14ac:dyDescent="0.25">
      <c r="L6" t="s">
        <v>3</v>
      </c>
      <c r="M6">
        <v>15</v>
      </c>
    </row>
    <row r="7" spans="1:13" x14ac:dyDescent="0.25">
      <c r="L7" t="s">
        <v>4</v>
      </c>
      <c r="M7">
        <v>15</v>
      </c>
    </row>
    <row r="8" spans="1:13" x14ac:dyDescent="0.25">
      <c r="L8" t="s">
        <v>5</v>
      </c>
      <c r="M8">
        <v>20</v>
      </c>
    </row>
    <row r="9" spans="1:13" x14ac:dyDescent="0.25">
      <c r="L9" t="s">
        <v>7</v>
      </c>
      <c r="M9">
        <v>20</v>
      </c>
    </row>
    <row r="10" spans="1:13" x14ac:dyDescent="0.25">
      <c r="L10" t="s">
        <v>6</v>
      </c>
      <c r="M10">
        <v>20</v>
      </c>
    </row>
    <row r="11" spans="1:13" x14ac:dyDescent="0.25">
      <c r="L11" t="s">
        <v>8</v>
      </c>
      <c r="M11">
        <v>20</v>
      </c>
    </row>
  </sheetData>
  <dataValidations count="1">
    <dataValidation type="list" allowBlank="1" showInputMessage="1" showErrorMessage="1" sqref="B4:B5" xr:uid="{00000000-0002-0000-0200-000000000000}">
      <formula1>$L$3:$L$11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"/>
  <sheetViews>
    <sheetView workbookViewId="0">
      <selection activeCell="D17" sqref="D17"/>
    </sheetView>
  </sheetViews>
  <sheetFormatPr defaultRowHeight="15" x14ac:dyDescent="0.25"/>
  <cols>
    <col min="3" max="3" width="11.7109375" customWidth="1"/>
    <col min="4" max="4" width="38.85546875" customWidth="1"/>
    <col min="5" max="5" width="17" customWidth="1"/>
    <col min="6" max="6" width="11.140625" customWidth="1"/>
    <col min="8" max="8" width="6" hidden="1" customWidth="1"/>
    <col min="9" max="9" width="8" hidden="1" customWidth="1"/>
  </cols>
  <sheetData>
    <row r="1" spans="1:9" ht="15.75" thickBot="1" x14ac:dyDescent="0.3">
      <c r="B1" s="27"/>
    </row>
    <row r="2" spans="1:9" ht="31.5" customHeight="1" thickBot="1" x14ac:dyDescent="0.3">
      <c r="A2" s="28"/>
      <c r="B2" s="38"/>
      <c r="C2" s="115" t="s">
        <v>11</v>
      </c>
      <c r="D2" s="39" t="s">
        <v>178</v>
      </c>
      <c r="E2" s="156" t="s">
        <v>179</v>
      </c>
      <c r="F2" s="117" t="s">
        <v>22</v>
      </c>
    </row>
    <row r="3" spans="1:9" ht="32.25" customHeight="1" thickBot="1" x14ac:dyDescent="0.3">
      <c r="A3" s="28"/>
      <c r="B3" s="146">
        <v>1</v>
      </c>
      <c r="C3" s="147"/>
      <c r="D3" s="150"/>
      <c r="E3" s="157"/>
      <c r="F3" s="118" t="str">
        <f>IF(C3="","",VLOOKUP(C3,$H$5:$I$12,2,0))</f>
        <v/>
      </c>
      <c r="H3" t="s">
        <v>11</v>
      </c>
    </row>
    <row r="4" spans="1:9" x14ac:dyDescent="0.25">
      <c r="B4" s="148"/>
      <c r="E4" s="148"/>
      <c r="F4" s="158"/>
    </row>
    <row r="5" spans="1:9" x14ac:dyDescent="0.25">
      <c r="H5" t="s">
        <v>1</v>
      </c>
      <c r="I5">
        <v>5</v>
      </c>
    </row>
    <row r="6" spans="1:9" x14ac:dyDescent="0.25">
      <c r="H6" t="s">
        <v>2</v>
      </c>
      <c r="I6">
        <v>5</v>
      </c>
    </row>
    <row r="7" spans="1:9" x14ac:dyDescent="0.25">
      <c r="H7" t="s">
        <v>3</v>
      </c>
      <c r="I7">
        <v>5</v>
      </c>
    </row>
    <row r="8" spans="1:9" x14ac:dyDescent="0.25">
      <c r="H8" t="s">
        <v>4</v>
      </c>
      <c r="I8">
        <v>5</v>
      </c>
    </row>
    <row r="9" spans="1:9" x14ac:dyDescent="0.25">
      <c r="H9" t="s">
        <v>5</v>
      </c>
      <c r="I9">
        <v>5</v>
      </c>
    </row>
    <row r="10" spans="1:9" x14ac:dyDescent="0.25">
      <c r="H10" t="s">
        <v>7</v>
      </c>
      <c r="I10">
        <v>5</v>
      </c>
    </row>
    <row r="11" spans="1:9" x14ac:dyDescent="0.25">
      <c r="H11" t="s">
        <v>6</v>
      </c>
      <c r="I11">
        <v>5</v>
      </c>
    </row>
    <row r="12" spans="1:9" x14ac:dyDescent="0.25">
      <c r="H12" t="s">
        <v>8</v>
      </c>
      <c r="I12">
        <v>5</v>
      </c>
    </row>
  </sheetData>
  <dataValidations count="1">
    <dataValidation type="list" allowBlank="1" showInputMessage="1" showErrorMessage="1" sqref="C3" xr:uid="{00000000-0002-0000-0300-000000000000}">
      <formula1>$H$4:$H$12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2"/>
  <sheetViews>
    <sheetView workbookViewId="0">
      <selection activeCell="D13" sqref="D13"/>
    </sheetView>
  </sheetViews>
  <sheetFormatPr defaultRowHeight="15" x14ac:dyDescent="0.25"/>
  <cols>
    <col min="2" max="2" width="11" customWidth="1"/>
    <col min="3" max="4" width="34" customWidth="1"/>
    <col min="5" max="5" width="28.140625" customWidth="1"/>
    <col min="11" max="11" width="7.140625" hidden="1" customWidth="1"/>
    <col min="12" max="12" width="9.28515625" hidden="1" customWidth="1"/>
  </cols>
  <sheetData>
    <row r="1" spans="1:12" ht="15.75" thickBot="1" x14ac:dyDescent="0.3"/>
    <row r="2" spans="1:12" ht="15.75" thickBot="1" x14ac:dyDescent="0.3">
      <c r="A2" s="19"/>
      <c r="B2" s="120" t="s">
        <v>11</v>
      </c>
      <c r="C2" s="39" t="s">
        <v>180</v>
      </c>
      <c r="D2" s="39" t="s">
        <v>181</v>
      </c>
      <c r="E2" s="39" t="s">
        <v>179</v>
      </c>
      <c r="F2" s="117" t="s">
        <v>22</v>
      </c>
    </row>
    <row r="3" spans="1:12" ht="29.25" customHeight="1" thickBot="1" x14ac:dyDescent="0.3">
      <c r="A3" s="146">
        <v>1</v>
      </c>
      <c r="B3" s="149"/>
      <c r="C3" s="150"/>
      <c r="D3" s="150"/>
      <c r="E3" s="107"/>
      <c r="F3" s="118" t="str">
        <f>IF(B3="","",VLOOKUP(B3,$K$4:$L$12,2,0))</f>
        <v/>
      </c>
      <c r="K3" t="s">
        <v>11</v>
      </c>
      <c r="L3" t="s">
        <v>22</v>
      </c>
    </row>
    <row r="4" spans="1:12" x14ac:dyDescent="0.25">
      <c r="E4" s="148"/>
      <c r="F4" s="158"/>
    </row>
    <row r="5" spans="1:12" x14ac:dyDescent="0.25">
      <c r="K5" t="s">
        <v>1</v>
      </c>
      <c r="L5">
        <v>2</v>
      </c>
    </row>
    <row r="6" spans="1:12" x14ac:dyDescent="0.25">
      <c r="K6" t="s">
        <v>2</v>
      </c>
      <c r="L6">
        <v>2</v>
      </c>
    </row>
    <row r="7" spans="1:12" x14ac:dyDescent="0.25">
      <c r="K7" t="s">
        <v>3</v>
      </c>
      <c r="L7">
        <v>2</v>
      </c>
    </row>
    <row r="8" spans="1:12" x14ac:dyDescent="0.25">
      <c r="K8" t="s">
        <v>4</v>
      </c>
      <c r="L8">
        <v>2</v>
      </c>
    </row>
    <row r="9" spans="1:12" x14ac:dyDescent="0.25">
      <c r="K9" t="s">
        <v>5</v>
      </c>
      <c r="L9">
        <v>5</v>
      </c>
    </row>
    <row r="10" spans="1:12" x14ac:dyDescent="0.25">
      <c r="K10" t="s">
        <v>7</v>
      </c>
      <c r="L10">
        <v>5</v>
      </c>
    </row>
    <row r="11" spans="1:12" x14ac:dyDescent="0.25">
      <c r="K11" t="s">
        <v>6</v>
      </c>
      <c r="L11">
        <v>5</v>
      </c>
    </row>
    <row r="12" spans="1:12" x14ac:dyDescent="0.25">
      <c r="K12" t="s">
        <v>8</v>
      </c>
      <c r="L12">
        <v>5</v>
      </c>
    </row>
  </sheetData>
  <dataValidations count="1">
    <dataValidation type="list" allowBlank="1" showInputMessage="1" showErrorMessage="1" sqref="B3" xr:uid="{00000000-0002-0000-0400-000000000000}">
      <formula1>$K$4:$K$12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2"/>
  <dimension ref="B2:N19"/>
  <sheetViews>
    <sheetView topLeftCell="F1" zoomScale="90" zoomScaleNormal="90" workbookViewId="0">
      <selection activeCell="G4" sqref="G4"/>
    </sheetView>
  </sheetViews>
  <sheetFormatPr defaultRowHeight="15" x14ac:dyDescent="0.25"/>
  <cols>
    <col min="3" max="3" width="45.5703125" customWidth="1"/>
    <col min="4" max="4" width="42" customWidth="1"/>
    <col min="5" max="5" width="39.5703125" customWidth="1"/>
    <col min="6" max="6" width="24.5703125" bestFit="1" customWidth="1"/>
    <col min="8" max="8" width="11.7109375" customWidth="1"/>
    <col min="9" max="9" width="40.28515625" customWidth="1"/>
    <col min="10" max="10" width="12.140625" customWidth="1"/>
    <col min="12" max="12" width="11" hidden="1" customWidth="1"/>
    <col min="13" max="13" width="56.85546875" hidden="1" customWidth="1"/>
    <col min="14" max="14" width="9.7109375" hidden="1" customWidth="1"/>
  </cols>
  <sheetData>
    <row r="2" spans="2:14" ht="15.75" thickBot="1" x14ac:dyDescent="0.3">
      <c r="B2" s="40"/>
      <c r="C2" s="41"/>
      <c r="D2" s="41"/>
      <c r="E2" s="41"/>
      <c r="F2" s="41"/>
      <c r="G2" s="41"/>
      <c r="H2" s="42"/>
      <c r="I2" s="42"/>
      <c r="J2" s="42"/>
      <c r="L2" t="s">
        <v>25</v>
      </c>
      <c r="M2" t="s">
        <v>9</v>
      </c>
      <c r="N2" t="s">
        <v>22</v>
      </c>
    </row>
    <row r="3" spans="2:14" ht="15.75" thickBot="1" x14ac:dyDescent="0.3">
      <c r="B3" s="122"/>
      <c r="C3" s="123" t="s">
        <v>26</v>
      </c>
      <c r="D3" s="124" t="s">
        <v>27</v>
      </c>
      <c r="E3" s="124" t="s">
        <v>28</v>
      </c>
      <c r="F3" s="124" t="s">
        <v>159</v>
      </c>
      <c r="G3" s="130" t="s">
        <v>183</v>
      </c>
      <c r="H3" s="124" t="s">
        <v>12</v>
      </c>
      <c r="I3" s="125" t="s">
        <v>29</v>
      </c>
      <c r="J3" s="126" t="s">
        <v>22</v>
      </c>
      <c r="L3" s="9"/>
      <c r="M3" s="9"/>
      <c r="N3" s="9">
        <v>0</v>
      </c>
    </row>
    <row r="4" spans="2:14" x14ac:dyDescent="0.25">
      <c r="B4" s="49">
        <v>1</v>
      </c>
      <c r="C4" s="50"/>
      <c r="D4" s="51"/>
      <c r="E4" s="60"/>
      <c r="F4" s="57"/>
      <c r="G4" s="54"/>
      <c r="H4" s="52"/>
      <c r="I4" s="53"/>
      <c r="J4" s="127" t="str">
        <f t="shared" ref="J4:J13" si="0">IF(C4="","",VLOOKUP(C4,$M$4:$N$19,2,0))</f>
        <v/>
      </c>
      <c r="L4" s="7" t="s">
        <v>30</v>
      </c>
      <c r="M4" s="7" t="s">
        <v>155</v>
      </c>
      <c r="N4" s="7">
        <v>40</v>
      </c>
    </row>
    <row r="5" spans="2:14" x14ac:dyDescent="0.25">
      <c r="B5" s="43">
        <v>2</v>
      </c>
      <c r="C5" s="45"/>
      <c r="D5" s="47"/>
      <c r="E5" s="47"/>
      <c r="F5" s="58"/>
      <c r="G5" s="55"/>
      <c r="H5" s="177"/>
      <c r="I5" s="137"/>
      <c r="J5" s="128" t="str">
        <f t="shared" si="0"/>
        <v/>
      </c>
      <c r="L5" s="8" t="s">
        <v>31</v>
      </c>
      <c r="M5" s="7" t="s">
        <v>156</v>
      </c>
      <c r="N5" s="7">
        <v>30</v>
      </c>
    </row>
    <row r="6" spans="2:14" x14ac:dyDescent="0.25">
      <c r="B6" s="43">
        <v>3</v>
      </c>
      <c r="C6" s="45"/>
      <c r="D6" s="47"/>
      <c r="E6" s="47"/>
      <c r="F6" s="58"/>
      <c r="G6" s="55"/>
      <c r="H6" s="177"/>
      <c r="I6" s="136"/>
      <c r="J6" s="128" t="str">
        <f t="shared" si="0"/>
        <v/>
      </c>
      <c r="M6" s="7" t="s">
        <v>157</v>
      </c>
      <c r="N6" s="7">
        <v>20</v>
      </c>
    </row>
    <row r="7" spans="2:14" x14ac:dyDescent="0.25">
      <c r="B7" s="43">
        <v>4</v>
      </c>
      <c r="C7" s="45"/>
      <c r="D7" s="47"/>
      <c r="E7" s="47"/>
      <c r="F7" s="58"/>
      <c r="G7" s="55"/>
      <c r="H7" s="177"/>
      <c r="I7" s="136"/>
      <c r="J7" s="128" t="str">
        <f t="shared" si="0"/>
        <v/>
      </c>
      <c r="M7" s="7" t="s">
        <v>158</v>
      </c>
      <c r="N7" s="7">
        <v>10</v>
      </c>
    </row>
    <row r="8" spans="2:14" x14ac:dyDescent="0.25">
      <c r="B8" s="43">
        <v>5</v>
      </c>
      <c r="C8" s="45"/>
      <c r="D8" s="47"/>
      <c r="E8" s="47"/>
      <c r="F8" s="58"/>
      <c r="G8" s="55"/>
      <c r="H8" s="177"/>
      <c r="I8" s="136"/>
      <c r="J8" s="128" t="str">
        <f t="shared" si="0"/>
        <v/>
      </c>
      <c r="M8" s="7" t="s">
        <v>160</v>
      </c>
      <c r="N8" s="7">
        <v>6</v>
      </c>
    </row>
    <row r="9" spans="2:14" x14ac:dyDescent="0.25">
      <c r="B9" s="43">
        <v>6</v>
      </c>
      <c r="C9" s="45"/>
      <c r="D9" s="47"/>
      <c r="E9" s="47"/>
      <c r="F9" s="58"/>
      <c r="G9" s="55"/>
      <c r="H9" s="177"/>
      <c r="I9" s="136"/>
      <c r="J9" s="128" t="str">
        <f t="shared" si="0"/>
        <v/>
      </c>
      <c r="M9" s="7" t="s">
        <v>34</v>
      </c>
      <c r="N9" s="7">
        <v>6</v>
      </c>
    </row>
    <row r="10" spans="2:14" x14ac:dyDescent="0.25">
      <c r="B10" s="43">
        <v>7</v>
      </c>
      <c r="C10" s="45"/>
      <c r="D10" s="47"/>
      <c r="E10" s="47"/>
      <c r="F10" s="58"/>
      <c r="G10" s="55"/>
      <c r="H10" s="177"/>
      <c r="I10" s="136"/>
      <c r="J10" s="128" t="str">
        <f t="shared" si="0"/>
        <v/>
      </c>
      <c r="M10" s="7" t="s">
        <v>33</v>
      </c>
      <c r="N10" s="7">
        <v>5</v>
      </c>
    </row>
    <row r="11" spans="2:14" x14ac:dyDescent="0.25">
      <c r="B11" s="43">
        <v>8</v>
      </c>
      <c r="C11" s="45"/>
      <c r="D11" s="47"/>
      <c r="E11" s="47"/>
      <c r="F11" s="58"/>
      <c r="G11" s="55"/>
      <c r="H11" s="177"/>
      <c r="I11" s="136"/>
      <c r="J11" s="128" t="str">
        <f t="shared" si="0"/>
        <v/>
      </c>
      <c r="M11" s="7" t="s">
        <v>32</v>
      </c>
      <c r="N11" s="7">
        <v>4</v>
      </c>
    </row>
    <row r="12" spans="2:14" x14ac:dyDescent="0.25">
      <c r="B12" s="43">
        <v>9</v>
      </c>
      <c r="C12" s="45"/>
      <c r="D12" s="47"/>
      <c r="E12" s="47"/>
      <c r="F12" s="58"/>
      <c r="G12" s="55"/>
      <c r="H12" s="177"/>
      <c r="I12" s="136"/>
      <c r="J12" s="128" t="str">
        <f t="shared" si="0"/>
        <v/>
      </c>
      <c r="M12" s="7" t="s">
        <v>35</v>
      </c>
      <c r="N12" s="7">
        <v>4</v>
      </c>
    </row>
    <row r="13" spans="2:14" ht="15.75" thickBot="1" x14ac:dyDescent="0.3">
      <c r="B13" s="44">
        <v>10</v>
      </c>
      <c r="C13" s="46"/>
      <c r="D13" s="48"/>
      <c r="E13" s="48"/>
      <c r="F13" s="59"/>
      <c r="G13" s="56"/>
      <c r="H13" s="178"/>
      <c r="I13" s="59"/>
      <c r="J13" s="129" t="str">
        <f t="shared" si="0"/>
        <v/>
      </c>
      <c r="M13" s="7" t="s">
        <v>36</v>
      </c>
      <c r="N13" s="7">
        <v>3</v>
      </c>
    </row>
    <row r="14" spans="2:14" ht="15.75" thickBot="1" x14ac:dyDescent="0.3">
      <c r="B14" s="2"/>
      <c r="C14" s="1"/>
      <c r="D14" s="1"/>
      <c r="E14" s="1"/>
      <c r="F14" s="1"/>
      <c r="G14" s="1"/>
      <c r="I14" s="121" t="s">
        <v>23</v>
      </c>
      <c r="J14" s="144">
        <f>SUM(J4:J13)</f>
        <v>0</v>
      </c>
      <c r="M14" s="7" t="s">
        <v>37</v>
      </c>
      <c r="N14" s="7">
        <v>2</v>
      </c>
    </row>
    <row r="15" spans="2:14" x14ac:dyDescent="0.25">
      <c r="M15" s="7" t="s">
        <v>161</v>
      </c>
      <c r="N15" s="7">
        <v>2</v>
      </c>
    </row>
    <row r="16" spans="2:14" x14ac:dyDescent="0.25">
      <c r="M16" s="8" t="s">
        <v>162</v>
      </c>
      <c r="N16" s="8">
        <v>4</v>
      </c>
    </row>
    <row r="17" spans="13:14" x14ac:dyDescent="0.25">
      <c r="M17" s="8" t="s">
        <v>40</v>
      </c>
      <c r="N17" s="8">
        <v>2</v>
      </c>
    </row>
    <row r="18" spans="13:14" x14ac:dyDescent="0.25">
      <c r="M18" s="8" t="s">
        <v>38</v>
      </c>
      <c r="N18" s="8">
        <v>2</v>
      </c>
    </row>
    <row r="19" spans="13:14" x14ac:dyDescent="0.25">
      <c r="M19" s="8" t="s">
        <v>39</v>
      </c>
      <c r="N19" s="8">
        <v>2</v>
      </c>
    </row>
  </sheetData>
  <dataConsolidate/>
  <dataValidations count="2">
    <dataValidation type="list" allowBlank="1" showInputMessage="1" showErrorMessage="1" sqref="M28" xr:uid="{00000000-0002-0000-0500-000000000000}">
      <formula1>$M$25:$M$27</formula1>
    </dataValidation>
    <dataValidation type="list" allowBlank="1" showInputMessage="1" showErrorMessage="1" sqref="C4:C13" xr:uid="{00000000-0002-0000-0500-000001000000}">
      <formula1>$M$4:$M$19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L6"/>
  <sheetViews>
    <sheetView topLeftCell="B1" workbookViewId="0">
      <selection activeCell="F5" sqref="F5"/>
    </sheetView>
  </sheetViews>
  <sheetFormatPr defaultRowHeight="15" x14ac:dyDescent="0.25"/>
  <cols>
    <col min="3" max="3" width="15.140625" customWidth="1"/>
    <col min="4" max="4" width="18.5703125" customWidth="1"/>
    <col min="5" max="5" width="12.5703125" customWidth="1"/>
    <col min="11" max="11" width="7.7109375" hidden="1" customWidth="1"/>
    <col min="12" max="12" width="9.85546875" hidden="1" customWidth="1"/>
  </cols>
  <sheetData>
    <row r="1" spans="3:12" ht="15.75" thickBot="1" x14ac:dyDescent="0.3"/>
    <row r="2" spans="3:12" ht="15.75" thickBot="1" x14ac:dyDescent="0.3">
      <c r="C2" s="116" t="s">
        <v>9</v>
      </c>
      <c r="D2" s="131" t="s">
        <v>41</v>
      </c>
      <c r="E2" s="39" t="s">
        <v>12</v>
      </c>
      <c r="F2" s="117" t="s">
        <v>22</v>
      </c>
    </row>
    <row r="3" spans="3:12" x14ac:dyDescent="0.25">
      <c r="C3" s="105"/>
      <c r="D3" s="132"/>
      <c r="E3" s="133"/>
      <c r="F3" s="118" t="str">
        <f>IF(D3="","",VLOOKUP(D3,K5:L6,2,0))</f>
        <v/>
      </c>
      <c r="K3" t="s">
        <v>41</v>
      </c>
      <c r="L3" t="s">
        <v>22</v>
      </c>
    </row>
    <row r="4" spans="3:12" ht="15.75" thickBot="1" x14ac:dyDescent="0.3">
      <c r="C4" s="104"/>
      <c r="D4" s="134"/>
      <c r="E4" s="135"/>
      <c r="F4" s="119" t="str">
        <f>IF(D4="","",VLOOKUP(D4,K5:L6,2,0))</f>
        <v/>
      </c>
    </row>
    <row r="5" spans="3:12" ht="15.75" thickBot="1" x14ac:dyDescent="0.3">
      <c r="E5" s="28" t="s">
        <v>23</v>
      </c>
      <c r="F5" s="143">
        <f>SUM(F3:F4)</f>
        <v>0</v>
      </c>
      <c r="K5" t="s">
        <v>42</v>
      </c>
      <c r="L5">
        <v>4</v>
      </c>
    </row>
    <row r="6" spans="3:12" x14ac:dyDescent="0.25">
      <c r="K6" t="s">
        <v>43</v>
      </c>
      <c r="L6">
        <v>10</v>
      </c>
    </row>
  </sheetData>
  <dataValidations count="1">
    <dataValidation type="list" allowBlank="1" showInputMessage="1" showErrorMessage="1" sqref="D3:D4" xr:uid="{00000000-0002-0000-0600-000000000000}">
      <formula1>$K$4:$K$6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4"/>
  <sheetViews>
    <sheetView workbookViewId="0">
      <selection activeCell="D4" sqref="D4"/>
    </sheetView>
  </sheetViews>
  <sheetFormatPr defaultRowHeight="15" x14ac:dyDescent="0.25"/>
  <cols>
    <col min="3" max="3" width="46" customWidth="1"/>
  </cols>
  <sheetData>
    <row r="2" spans="2:4" ht="15.75" thickBot="1" x14ac:dyDescent="0.3"/>
    <row r="3" spans="2:4" ht="15.75" thickBot="1" x14ac:dyDescent="0.3">
      <c r="B3" s="116" t="s">
        <v>44</v>
      </c>
      <c r="C3" s="142" t="s">
        <v>184</v>
      </c>
    </row>
    <row r="4" spans="2:4" ht="15.75" thickBot="1" x14ac:dyDescent="0.3">
      <c r="D4" s="143">
        <v>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7"/>
  <sheetViews>
    <sheetView tabSelected="1" topLeftCell="A60" zoomScaleNormal="100" workbookViewId="0">
      <selection activeCell="H29" sqref="H29"/>
    </sheetView>
  </sheetViews>
  <sheetFormatPr defaultRowHeight="15" x14ac:dyDescent="0.25"/>
  <cols>
    <col min="2" max="2" width="15.5703125" customWidth="1"/>
    <col min="3" max="3" width="39" customWidth="1"/>
    <col min="4" max="4" width="18.42578125" customWidth="1"/>
    <col min="5" max="5" width="14.42578125" customWidth="1"/>
  </cols>
  <sheetData>
    <row r="1" spans="1:6" ht="23.25" customHeight="1" x14ac:dyDescent="0.25">
      <c r="A1" s="190" t="s">
        <v>45</v>
      </c>
      <c r="B1" s="190"/>
      <c r="C1" s="190"/>
      <c r="D1" s="190"/>
      <c r="E1" s="190"/>
      <c r="F1" s="190"/>
    </row>
    <row r="2" spans="1:6" ht="16.5" customHeight="1" x14ac:dyDescent="0.25">
      <c r="A2" s="191" t="s">
        <v>182</v>
      </c>
      <c r="B2" s="191"/>
      <c r="C2" s="191"/>
      <c r="D2" s="191"/>
      <c r="E2" s="191"/>
      <c r="F2" s="191"/>
    </row>
    <row r="3" spans="1:6" ht="18.75" customHeight="1" thickBot="1" x14ac:dyDescent="0.3">
      <c r="A3" s="192" t="s">
        <v>46</v>
      </c>
      <c r="B3" s="192"/>
      <c r="C3" s="192"/>
      <c r="D3" s="192"/>
      <c r="E3" s="192"/>
      <c r="F3" s="192"/>
    </row>
    <row r="4" spans="1:6" ht="24.75" customHeight="1" thickTop="1" x14ac:dyDescent="0.25">
      <c r="A4" s="69"/>
      <c r="B4" s="182" t="s">
        <v>9</v>
      </c>
      <c r="C4" s="249" t="str">
        <f>IF('Personal details'!C3="","",'Personal details'!C3)</f>
        <v/>
      </c>
      <c r="D4" s="250"/>
      <c r="E4" s="250"/>
      <c r="F4" s="251"/>
    </row>
    <row r="5" spans="1:6" ht="16.5" x14ac:dyDescent="0.25">
      <c r="A5" s="69"/>
      <c r="B5" s="183"/>
      <c r="C5" s="184"/>
      <c r="D5" s="91" t="s">
        <v>11</v>
      </c>
      <c r="E5" s="193" t="str">
        <f>IF('Personal details'!C5="","",'Personal details'!C5)</f>
        <v/>
      </c>
      <c r="F5" s="194"/>
    </row>
    <row r="6" spans="1:6" ht="15.75" thickBot="1" x14ac:dyDescent="0.3">
      <c r="A6" s="73"/>
      <c r="B6" s="181" t="s">
        <v>10</v>
      </c>
      <c r="C6" s="195" t="str">
        <f>IF('Personal details'!C4="","",'Personal details'!C4)</f>
        <v/>
      </c>
      <c r="D6" s="196"/>
      <c r="E6" s="71"/>
      <c r="F6" s="72"/>
    </row>
    <row r="7" spans="1:6" x14ac:dyDescent="0.25">
      <c r="A7" s="165" t="s">
        <v>47</v>
      </c>
      <c r="B7" s="1"/>
      <c r="C7" s="1"/>
      <c r="D7" s="1"/>
      <c r="E7" s="2"/>
      <c r="F7" s="62"/>
    </row>
    <row r="8" spans="1:6" ht="51" x14ac:dyDescent="0.25">
      <c r="A8" s="70"/>
      <c r="B8" s="98" t="s">
        <v>48</v>
      </c>
      <c r="C8" s="98" t="s">
        <v>19</v>
      </c>
      <c r="D8" s="98" t="s">
        <v>21</v>
      </c>
      <c r="E8" s="98" t="s">
        <v>12</v>
      </c>
      <c r="F8" s="99" t="s">
        <v>22</v>
      </c>
    </row>
    <row r="9" spans="1:6" ht="23.25" customHeight="1" x14ac:dyDescent="0.25">
      <c r="A9" s="138">
        <v>1</v>
      </c>
      <c r="B9" s="20" t="str">
        <f>IF(Subjects!C6="","",Subjects!C6)</f>
        <v/>
      </c>
      <c r="C9" s="20" t="str">
        <f>IF(Subjects!D6="","",Subjects!D6)</f>
        <v/>
      </c>
      <c r="D9" s="20" t="str">
        <f>IF(Subjects!E6="","",Subjects!E6)</f>
        <v/>
      </c>
      <c r="E9" s="22" t="str">
        <f>IF(Subjects!F6="","",Subjects!F6)</f>
        <v/>
      </c>
      <c r="F9" s="65" t="str">
        <f>IF(Subjects!G6="","",Subjects!G6)</f>
        <v/>
      </c>
    </row>
    <row r="10" spans="1:6" ht="24" customHeight="1" x14ac:dyDescent="0.25">
      <c r="A10" s="138">
        <v>2</v>
      </c>
      <c r="B10" s="20" t="str">
        <f>IF(Subjects!C7="","",Subjects!C7)</f>
        <v/>
      </c>
      <c r="C10" s="20" t="str">
        <f>IF(Subjects!D7="","",Subjects!D7)</f>
        <v/>
      </c>
      <c r="D10" s="20" t="str">
        <f>IF(Subjects!E7="","",Subjects!E7)</f>
        <v/>
      </c>
      <c r="E10" s="22" t="str">
        <f>IF(Subjects!F7="","",Subjects!F7)</f>
        <v/>
      </c>
      <c r="F10" s="65" t="str">
        <f>IF(Subjects!G7="","",Subjects!G7)</f>
        <v/>
      </c>
    </row>
    <row r="11" spans="1:6" ht="24" customHeight="1" x14ac:dyDescent="0.25">
      <c r="A11" s="138">
        <v>3</v>
      </c>
      <c r="B11" s="20" t="str">
        <f>IF(Subjects!C8="","",Subjects!C8)</f>
        <v/>
      </c>
      <c r="C11" s="20" t="str">
        <f>IF(Subjects!D8="","",Subjects!D8)</f>
        <v/>
      </c>
      <c r="D11" s="20" t="str">
        <f>IF(Subjects!E8="","",Subjects!E8)</f>
        <v/>
      </c>
      <c r="E11" s="22" t="str">
        <f>IF(Subjects!F8="","",Subjects!F8)</f>
        <v/>
      </c>
      <c r="F11" s="65" t="str">
        <f>IF(Subjects!G8="","",Subjects!G8)</f>
        <v/>
      </c>
    </row>
    <row r="12" spans="1:6" ht="24" customHeight="1" x14ac:dyDescent="0.25">
      <c r="A12" s="138">
        <v>4</v>
      </c>
      <c r="B12" s="20" t="str">
        <f>IF(Subjects!C9="","",Subjects!C9)</f>
        <v/>
      </c>
      <c r="C12" s="20" t="str">
        <f>IF(Subjects!D9="","",Subjects!D9)</f>
        <v/>
      </c>
      <c r="D12" s="20" t="str">
        <f>IF(Subjects!E9="","",Subjects!E9)</f>
        <v/>
      </c>
      <c r="E12" s="22" t="str">
        <f>IF(Subjects!F9="","",Subjects!F9)</f>
        <v/>
      </c>
      <c r="F12" s="65" t="str">
        <f>IF(Subjects!G9="","",Subjects!G9)</f>
        <v/>
      </c>
    </row>
    <row r="13" spans="1:6" ht="24" customHeight="1" x14ac:dyDescent="0.25">
      <c r="A13" s="138">
        <v>5</v>
      </c>
      <c r="B13" s="20" t="str">
        <f>IF(Subjects!C10="","",Subjects!C10)</f>
        <v/>
      </c>
      <c r="C13" s="20" t="str">
        <f>IF(Subjects!D10="","",Subjects!D10)</f>
        <v/>
      </c>
      <c r="D13" s="20" t="str">
        <f>IF(Subjects!E10="","",Subjects!E10)</f>
        <v/>
      </c>
      <c r="E13" s="22" t="str">
        <f>IF(Subjects!F10="","",Subjects!F10)</f>
        <v/>
      </c>
      <c r="F13" s="65" t="str">
        <f>IF(Subjects!G10="","",Subjects!G10)</f>
        <v/>
      </c>
    </row>
    <row r="14" spans="1:6" ht="23.25" customHeight="1" thickBot="1" x14ac:dyDescent="0.3">
      <c r="A14" s="169">
        <v>6</v>
      </c>
      <c r="B14" s="76" t="str">
        <f>IF(Subjects!C11="","",Subjects!C11)</f>
        <v/>
      </c>
      <c r="C14" s="76" t="str">
        <f>IF(Subjects!D11="","",Subjects!D11)</f>
        <v/>
      </c>
      <c r="D14" s="76" t="str">
        <f>IF(Subjects!E11="","",Subjects!E11)</f>
        <v/>
      </c>
      <c r="E14" s="77" t="str">
        <f>IF(Subjects!F11="","",Subjects!F11)</f>
        <v/>
      </c>
      <c r="F14" s="65" t="str">
        <f>IF(Subjects!G11="","",Subjects!G11)</f>
        <v/>
      </c>
    </row>
    <row r="15" spans="1:6" ht="15.75" thickBot="1" x14ac:dyDescent="0.3">
      <c r="A15" s="74"/>
      <c r="B15" s="41"/>
      <c r="C15" s="41"/>
      <c r="D15" s="41"/>
      <c r="E15" s="75" t="s">
        <v>23</v>
      </c>
      <c r="F15" s="64">
        <f>SUM(F9:F14)</f>
        <v>0</v>
      </c>
    </row>
    <row r="16" spans="1:6" x14ac:dyDescent="0.25">
      <c r="A16" s="166" t="s">
        <v>49</v>
      </c>
      <c r="B16" s="1"/>
      <c r="C16" s="1"/>
      <c r="D16" s="1"/>
      <c r="E16" s="2"/>
      <c r="F16" s="62"/>
    </row>
    <row r="17" spans="1:6" x14ac:dyDescent="0.25">
      <c r="A17" s="66"/>
      <c r="B17" s="197" t="s">
        <v>24</v>
      </c>
      <c r="C17" s="198"/>
      <c r="D17" s="199"/>
      <c r="E17" s="96" t="s">
        <v>12</v>
      </c>
      <c r="F17" s="97" t="s">
        <v>22</v>
      </c>
    </row>
    <row r="18" spans="1:6" ht="30" customHeight="1" x14ac:dyDescent="0.25">
      <c r="A18" s="138">
        <v>1</v>
      </c>
      <c r="B18" s="208" t="str">
        <f>IF('Research seminar'!C4="","",'Research seminar'!C4)</f>
        <v/>
      </c>
      <c r="C18" s="209"/>
      <c r="D18" s="210"/>
      <c r="E18" s="162" t="str">
        <f>IF('Research seminar'!D4="","",'Research seminar'!D4)</f>
        <v/>
      </c>
      <c r="F18" s="164" t="str">
        <f>IF('Research seminar'!E4="","",'Research seminar'!E4)</f>
        <v/>
      </c>
    </row>
    <row r="19" spans="1:6" ht="31.5" customHeight="1" thickBot="1" x14ac:dyDescent="0.3">
      <c r="A19" s="153">
        <v>2</v>
      </c>
      <c r="B19" s="211" t="str">
        <f>IF('Research seminar'!C5="","",'Research seminar'!C5)</f>
        <v/>
      </c>
      <c r="C19" s="212"/>
      <c r="D19" s="213"/>
      <c r="E19" s="163" t="str">
        <f>IF('Research seminar'!D5="","",'Research seminar'!D5)</f>
        <v/>
      </c>
      <c r="F19" s="164" t="str">
        <f>IF('Research seminar'!E5="","",'Research seminar'!E5)</f>
        <v/>
      </c>
    </row>
    <row r="20" spans="1:6" ht="15.75" thickBot="1" x14ac:dyDescent="0.3">
      <c r="A20" s="88"/>
      <c r="B20" s="79"/>
      <c r="C20" s="79"/>
      <c r="D20" s="79"/>
      <c r="E20" s="80" t="s">
        <v>23</v>
      </c>
      <c r="F20" s="64">
        <f>SUM(F18:F19)</f>
        <v>0</v>
      </c>
    </row>
    <row r="21" spans="1:6" x14ac:dyDescent="0.25">
      <c r="A21" s="167" t="s">
        <v>50</v>
      </c>
      <c r="B21" s="92"/>
      <c r="C21" s="92"/>
      <c r="D21" s="92"/>
      <c r="E21" s="2"/>
      <c r="F21" s="62"/>
    </row>
    <row r="22" spans="1:6" x14ac:dyDescent="0.25">
      <c r="A22" s="67"/>
      <c r="B22" s="197" t="s">
        <v>24</v>
      </c>
      <c r="C22" s="198"/>
      <c r="D22" s="199"/>
      <c r="E22" s="96" t="s">
        <v>12</v>
      </c>
      <c r="F22" s="97" t="s">
        <v>22</v>
      </c>
    </row>
    <row r="23" spans="1:6" ht="31.5" customHeight="1" thickBot="1" x14ac:dyDescent="0.3">
      <c r="A23" s="138">
        <v>1</v>
      </c>
      <c r="B23" s="208" t="str">
        <f>IF('Education activity'!D3="","",'Education activity'!D3)</f>
        <v/>
      </c>
      <c r="C23" s="209"/>
      <c r="D23" s="210"/>
      <c r="E23" s="173" t="str">
        <f>IF('Education activity'!E3="","",'Education activity'!E3)</f>
        <v/>
      </c>
      <c r="F23" s="62" t="str">
        <f>IF('Education activity'!F3="","",'Education activity'!F3)</f>
        <v/>
      </c>
    </row>
    <row r="24" spans="1:6" ht="15.75" thickBot="1" x14ac:dyDescent="0.3">
      <c r="A24" s="88"/>
      <c r="B24" s="81"/>
      <c r="C24" s="81"/>
      <c r="D24" s="81"/>
      <c r="E24" s="80" t="s">
        <v>23</v>
      </c>
      <c r="F24" s="61">
        <f>SUM(F23)</f>
        <v>0</v>
      </c>
    </row>
    <row r="25" spans="1:6" x14ac:dyDescent="0.25">
      <c r="A25" s="165" t="s">
        <v>51</v>
      </c>
      <c r="B25" s="1"/>
      <c r="C25" s="1"/>
      <c r="D25" s="1"/>
      <c r="E25" s="2"/>
      <c r="F25" s="155"/>
    </row>
    <row r="26" spans="1:6" x14ac:dyDescent="0.25">
      <c r="A26" s="90"/>
      <c r="B26" s="197" t="s">
        <v>24</v>
      </c>
      <c r="C26" s="198"/>
      <c r="D26" s="199"/>
      <c r="E26" s="96" t="s">
        <v>12</v>
      </c>
      <c r="F26" s="95" t="s">
        <v>22</v>
      </c>
    </row>
    <row r="27" spans="1:6" ht="28.5" customHeight="1" x14ac:dyDescent="0.25">
      <c r="A27" s="200">
        <v>1</v>
      </c>
      <c r="B27" s="202" t="str">
        <f>IF('Research work'!C3="","",'Research work'!C3)</f>
        <v/>
      </c>
      <c r="C27" s="202"/>
      <c r="D27" s="202"/>
      <c r="E27" s="203" t="str">
        <f>IF('Research work'!E3="","",'Research work'!E3)</f>
        <v/>
      </c>
      <c r="F27" s="205" t="str">
        <f>IF('Research work'!F3="","",'Research work'!F3)</f>
        <v/>
      </c>
    </row>
    <row r="28" spans="1:6" ht="29.25" customHeight="1" thickBot="1" x14ac:dyDescent="0.3">
      <c r="A28" s="201"/>
      <c r="B28" s="207" t="str">
        <f>IF('Research work'!D3="","",'Research work'!D3)</f>
        <v/>
      </c>
      <c r="C28" s="207"/>
      <c r="D28" s="207"/>
      <c r="E28" s="204"/>
      <c r="F28" s="206"/>
    </row>
    <row r="29" spans="1:6" ht="15.75" thickBot="1" x14ac:dyDescent="0.3">
      <c r="A29" s="74"/>
      <c r="B29" s="42"/>
      <c r="C29" s="42"/>
      <c r="D29" s="42"/>
      <c r="E29" s="75" t="s">
        <v>23</v>
      </c>
      <c r="F29" s="172">
        <f>SUM(F27)</f>
        <v>0</v>
      </c>
    </row>
    <row r="30" spans="1:6" x14ac:dyDescent="0.25">
      <c r="A30" s="166" t="s">
        <v>52</v>
      </c>
      <c r="B30" s="1"/>
      <c r="C30" s="1"/>
      <c r="D30" s="1"/>
      <c r="E30" s="2"/>
      <c r="F30" s="82"/>
    </row>
    <row r="31" spans="1:6" x14ac:dyDescent="0.25">
      <c r="A31" s="66"/>
      <c r="B31" s="197" t="s">
        <v>53</v>
      </c>
      <c r="C31" s="198"/>
      <c r="D31" s="199"/>
      <c r="E31" s="96" t="s">
        <v>12</v>
      </c>
      <c r="F31" s="97" t="s">
        <v>22</v>
      </c>
    </row>
    <row r="32" spans="1:6" ht="17.25" customHeight="1" x14ac:dyDescent="0.25">
      <c r="A32" s="200">
        <v>1</v>
      </c>
      <c r="B32" s="223" t="str">
        <f>IF(Publications!D4="","",Publications!D4)</f>
        <v/>
      </c>
      <c r="C32" s="224"/>
      <c r="D32" s="225"/>
      <c r="E32" s="230" t="str">
        <f>IF(Publications!H4="","",Publications!H4)</f>
        <v/>
      </c>
      <c r="F32" s="232" t="str">
        <f>IF(Publications!J4="","",Publications!J4)</f>
        <v/>
      </c>
    </row>
    <row r="33" spans="1:6" ht="15.75" customHeight="1" x14ac:dyDescent="0.25">
      <c r="A33" s="214"/>
      <c r="B33" s="223" t="str">
        <f>IF(Publications!E4="","",Publications!E4)</f>
        <v/>
      </c>
      <c r="C33" s="224"/>
      <c r="D33" s="225"/>
      <c r="E33" s="218"/>
      <c r="F33" s="219"/>
    </row>
    <row r="34" spans="1:6" x14ac:dyDescent="0.25">
      <c r="A34" s="214"/>
      <c r="B34" s="223" t="str">
        <f>IF(Publications!F4="","",Publications!F4)</f>
        <v/>
      </c>
      <c r="C34" s="225"/>
      <c r="D34" s="170" t="str">
        <f>IF(Publications!G4="","",Publications!G4)</f>
        <v/>
      </c>
      <c r="E34" s="218"/>
      <c r="F34" s="219"/>
    </row>
    <row r="35" spans="1:6" x14ac:dyDescent="0.25">
      <c r="A35" s="214"/>
      <c r="B35" s="223" t="str">
        <f>IF(Publications!C4="","",Publications!C4)</f>
        <v/>
      </c>
      <c r="C35" s="224"/>
      <c r="D35" s="225"/>
      <c r="E35" s="218"/>
      <c r="F35" s="219"/>
    </row>
    <row r="36" spans="1:6" ht="15.75" thickBot="1" x14ac:dyDescent="0.3">
      <c r="A36" s="229"/>
      <c r="B36" s="234" t="str">
        <f>IF(Publications!I4="","",Publications!I4)</f>
        <v/>
      </c>
      <c r="C36" s="235"/>
      <c r="D36" s="236"/>
      <c r="E36" s="231"/>
      <c r="F36" s="233"/>
    </row>
    <row r="37" spans="1:6" ht="20.25" customHeight="1" x14ac:dyDescent="0.25">
      <c r="A37" s="214">
        <v>2</v>
      </c>
      <c r="B37" s="215" t="str">
        <f>IF(Publications!D5="","",Publications!D5)</f>
        <v/>
      </c>
      <c r="C37" s="216"/>
      <c r="D37" s="217"/>
      <c r="E37" s="218" t="str">
        <f>IF(Publications!H5="","",Publications!H5)</f>
        <v/>
      </c>
      <c r="F37" s="219" t="str">
        <f>IF(Publications!J5="","",Publications!J5)</f>
        <v/>
      </c>
    </row>
    <row r="38" spans="1:6" ht="18" customHeight="1" x14ac:dyDescent="0.25">
      <c r="A38" s="214"/>
      <c r="B38" s="220" t="str">
        <f>IF(Publications!E5="","",Publications!E5)</f>
        <v/>
      </c>
      <c r="C38" s="221"/>
      <c r="D38" s="222"/>
      <c r="E38" s="218"/>
      <c r="F38" s="219"/>
    </row>
    <row r="39" spans="1:6" ht="17.25" customHeight="1" x14ac:dyDescent="0.25">
      <c r="A39" s="214"/>
      <c r="B39" s="223" t="str">
        <f>IF(Publications!F5="","",Publications!F5)</f>
        <v/>
      </c>
      <c r="C39" s="224"/>
      <c r="D39" s="171" t="str">
        <f>IF(Publications!G5="","",Publications!G5)</f>
        <v/>
      </c>
      <c r="E39" s="218"/>
      <c r="F39" s="219"/>
    </row>
    <row r="40" spans="1:6" x14ac:dyDescent="0.25">
      <c r="A40" s="214"/>
      <c r="B40" s="223" t="str">
        <f>IF(Publications!C5="","",Publications!C5)</f>
        <v/>
      </c>
      <c r="C40" s="224"/>
      <c r="D40" s="225"/>
      <c r="E40" s="218"/>
      <c r="F40" s="219"/>
    </row>
    <row r="41" spans="1:6" ht="15.75" thickBot="1" x14ac:dyDescent="0.3">
      <c r="A41" s="214"/>
      <c r="B41" s="226" t="str">
        <f>IF(Publications!I5="","",Publications!I5)</f>
        <v/>
      </c>
      <c r="C41" s="227"/>
      <c r="D41" s="228"/>
      <c r="E41" s="218"/>
      <c r="F41" s="219"/>
    </row>
    <row r="42" spans="1:6" ht="17.25" customHeight="1" x14ac:dyDescent="0.25">
      <c r="A42" s="237">
        <v>3</v>
      </c>
      <c r="B42" s="238" t="str">
        <f>IF(Publications!D6="","",Publications!D6)</f>
        <v/>
      </c>
      <c r="C42" s="239"/>
      <c r="D42" s="240"/>
      <c r="E42" s="241" t="str">
        <f>IF(Publications!H6="","",Publications!H6)</f>
        <v/>
      </c>
      <c r="F42" s="242" t="str">
        <f>IF(Publications!J6="","",Publications!J6)</f>
        <v/>
      </c>
    </row>
    <row r="43" spans="1:6" ht="18.75" customHeight="1" x14ac:dyDescent="0.25">
      <c r="A43" s="214"/>
      <c r="B43" s="220" t="str">
        <f>IF(Publications!E6="","",Publications!E6)</f>
        <v/>
      </c>
      <c r="C43" s="221"/>
      <c r="D43" s="222"/>
      <c r="E43" s="218"/>
      <c r="F43" s="219"/>
    </row>
    <row r="44" spans="1:6" ht="17.25" customHeight="1" x14ac:dyDescent="0.25">
      <c r="A44" s="214"/>
      <c r="B44" s="223" t="str">
        <f>IF(Publications!F6="","",Publications!F6)</f>
        <v/>
      </c>
      <c r="C44" s="224"/>
      <c r="D44" s="171" t="str">
        <f>IF(Publications!G6="","",Publications!G6)</f>
        <v/>
      </c>
      <c r="E44" s="218"/>
      <c r="F44" s="219"/>
    </row>
    <row r="45" spans="1:6" x14ac:dyDescent="0.25">
      <c r="A45" s="214"/>
      <c r="B45" s="223" t="str">
        <f>IF(Publications!C6="","",Publications!C6)</f>
        <v/>
      </c>
      <c r="C45" s="224"/>
      <c r="D45" s="225"/>
      <c r="E45" s="218"/>
      <c r="F45" s="219"/>
    </row>
    <row r="46" spans="1:6" ht="15.75" thickBot="1" x14ac:dyDescent="0.3">
      <c r="A46" s="229"/>
      <c r="B46" s="234" t="str">
        <f>IF(Publications!I6="","",Publications!I6)</f>
        <v/>
      </c>
      <c r="C46" s="235"/>
      <c r="D46" s="236"/>
      <c r="E46" s="231"/>
      <c r="F46" s="233"/>
    </row>
    <row r="47" spans="1:6" ht="18.75" customHeight="1" x14ac:dyDescent="0.25">
      <c r="A47" s="214">
        <v>4</v>
      </c>
      <c r="B47" s="215" t="str">
        <f>IF(Publications!D7="","",Publications!D7)</f>
        <v/>
      </c>
      <c r="C47" s="216"/>
      <c r="D47" s="217"/>
      <c r="E47" s="218" t="str">
        <f>IF(Publications!H7="","",Publications!H7)</f>
        <v/>
      </c>
      <c r="F47" s="219" t="str">
        <f>IF(Publications!J7="","",Publications!J7)</f>
        <v/>
      </c>
    </row>
    <row r="48" spans="1:6" ht="19.5" customHeight="1" x14ac:dyDescent="0.25">
      <c r="A48" s="214"/>
      <c r="B48" s="223" t="str">
        <f>IF(Publications!E7="","",Publications!E7)</f>
        <v/>
      </c>
      <c r="C48" s="224"/>
      <c r="D48" s="225"/>
      <c r="E48" s="218"/>
      <c r="F48" s="219"/>
    </row>
    <row r="49" spans="1:6" x14ac:dyDescent="0.25">
      <c r="A49" s="214"/>
      <c r="B49" s="223" t="str">
        <f>IF(Publications!F7="","",Publications!F7)</f>
        <v/>
      </c>
      <c r="C49" s="225"/>
      <c r="D49" s="170" t="str">
        <f>IF(Publications!G7="","",Publications!G7)</f>
        <v/>
      </c>
      <c r="E49" s="218"/>
      <c r="F49" s="219"/>
    </row>
    <row r="50" spans="1:6" x14ac:dyDescent="0.25">
      <c r="A50" s="214"/>
      <c r="B50" s="223" t="str">
        <f>IF(Publications!C7="","",Publications!C7)</f>
        <v/>
      </c>
      <c r="C50" s="224"/>
      <c r="D50" s="225"/>
      <c r="E50" s="218"/>
      <c r="F50" s="219"/>
    </row>
    <row r="51" spans="1:6" ht="15.75" thickBot="1" x14ac:dyDescent="0.3">
      <c r="A51" s="214"/>
      <c r="B51" s="226" t="str">
        <f>IF(Publications!I7="","",Publications!I7)</f>
        <v/>
      </c>
      <c r="C51" s="227"/>
      <c r="D51" s="228"/>
      <c r="E51" s="218"/>
      <c r="F51" s="219"/>
    </row>
    <row r="52" spans="1:6" x14ac:dyDescent="0.25">
      <c r="A52" s="237">
        <v>5</v>
      </c>
      <c r="B52" s="238" t="str">
        <f>IF(Publications!D8="","",Publications!D8)</f>
        <v/>
      </c>
      <c r="C52" s="239"/>
      <c r="D52" s="240"/>
      <c r="E52" s="241" t="str">
        <f>IF(Publications!H8="","",Publications!H8)</f>
        <v/>
      </c>
      <c r="F52" s="242" t="str">
        <f>IF(Publications!J8="","",Publications!J8)</f>
        <v/>
      </c>
    </row>
    <row r="53" spans="1:6" x14ac:dyDescent="0.25">
      <c r="A53" s="214"/>
      <c r="B53" s="223" t="str">
        <f>IF(Publications!E8="","",Publications!E8)</f>
        <v/>
      </c>
      <c r="C53" s="224"/>
      <c r="D53" s="225"/>
      <c r="E53" s="218"/>
      <c r="F53" s="219"/>
    </row>
    <row r="54" spans="1:6" x14ac:dyDescent="0.25">
      <c r="A54" s="214"/>
      <c r="B54" s="223" t="str">
        <f>IF(Publications!F8="","",Publications!F8)</f>
        <v/>
      </c>
      <c r="C54" s="224"/>
      <c r="D54" s="171" t="str">
        <f>IF(Publications!G8="","",Publications!G8)</f>
        <v/>
      </c>
      <c r="E54" s="218"/>
      <c r="F54" s="219"/>
    </row>
    <row r="55" spans="1:6" x14ac:dyDescent="0.25">
      <c r="A55" s="214"/>
      <c r="B55" s="223" t="str">
        <f>IF(Publications!C8="","",Publications!C8)</f>
        <v/>
      </c>
      <c r="C55" s="224"/>
      <c r="D55" s="225"/>
      <c r="E55" s="218"/>
      <c r="F55" s="219"/>
    </row>
    <row r="56" spans="1:6" ht="15.75" thickBot="1" x14ac:dyDescent="0.3">
      <c r="A56" s="229"/>
      <c r="B56" s="234" t="str">
        <f>IF(Publications!I8="","",Publications!I8)</f>
        <v/>
      </c>
      <c r="C56" s="235"/>
      <c r="D56" s="236"/>
      <c r="E56" s="231"/>
      <c r="F56" s="233"/>
    </row>
    <row r="57" spans="1:6" x14ac:dyDescent="0.25">
      <c r="A57" s="214">
        <v>6</v>
      </c>
      <c r="B57" s="215" t="str">
        <f>IF(Publications!D9="","",Publications!D9)</f>
        <v/>
      </c>
      <c r="C57" s="216"/>
      <c r="D57" s="217"/>
      <c r="E57" s="218" t="str">
        <f>IF(Publications!H9="","",Publications!H9)</f>
        <v/>
      </c>
      <c r="F57" s="219" t="str">
        <f>IF(Publications!J9="","",Publications!J9)</f>
        <v/>
      </c>
    </row>
    <row r="58" spans="1:6" x14ac:dyDescent="0.25">
      <c r="A58" s="214"/>
      <c r="B58" s="223" t="str">
        <f>IF(Publications!E9="","",Publications!E9)</f>
        <v/>
      </c>
      <c r="C58" s="224"/>
      <c r="D58" s="225"/>
      <c r="E58" s="218"/>
      <c r="F58" s="219"/>
    </row>
    <row r="59" spans="1:6" x14ac:dyDescent="0.25">
      <c r="A59" s="214"/>
      <c r="B59" s="223" t="str">
        <f>IF(Publications!F9="","",Publications!F9)</f>
        <v/>
      </c>
      <c r="C59" s="224"/>
      <c r="D59" s="171" t="str">
        <f>IF(Publications!G9="","",Publications!G9)</f>
        <v/>
      </c>
      <c r="E59" s="218"/>
      <c r="F59" s="219"/>
    </row>
    <row r="60" spans="1:6" x14ac:dyDescent="0.25">
      <c r="A60" s="214"/>
      <c r="B60" s="223" t="str">
        <f>IF(Publications!C9="","",Publications!C9)</f>
        <v/>
      </c>
      <c r="C60" s="224"/>
      <c r="D60" s="225"/>
      <c r="E60" s="218"/>
      <c r="F60" s="219"/>
    </row>
    <row r="61" spans="1:6" ht="15.75" thickBot="1" x14ac:dyDescent="0.3">
      <c r="A61" s="214"/>
      <c r="B61" s="226" t="str">
        <f>IF(Publications!I9="","",Publications!I9)</f>
        <v/>
      </c>
      <c r="C61" s="227"/>
      <c r="D61" s="228"/>
      <c r="E61" s="218"/>
      <c r="F61" s="219"/>
    </row>
    <row r="62" spans="1:6" x14ac:dyDescent="0.25">
      <c r="A62" s="237">
        <v>7</v>
      </c>
      <c r="B62" s="238" t="str">
        <f>IF(Publications!D10="","",Publications!D10)</f>
        <v/>
      </c>
      <c r="C62" s="239"/>
      <c r="D62" s="240"/>
      <c r="E62" s="241" t="str">
        <f>IF(Publications!H10="","",Publications!H10)</f>
        <v/>
      </c>
      <c r="F62" s="242" t="str">
        <f>IF(Publications!J10="","",Publications!J10)</f>
        <v/>
      </c>
    </row>
    <row r="63" spans="1:6" x14ac:dyDescent="0.25">
      <c r="A63" s="214"/>
      <c r="B63" s="223" t="str">
        <f>IF(Publications!E10="","",Publications!E10)</f>
        <v/>
      </c>
      <c r="C63" s="224"/>
      <c r="D63" s="225"/>
      <c r="E63" s="218"/>
      <c r="F63" s="219"/>
    </row>
    <row r="64" spans="1:6" x14ac:dyDescent="0.25">
      <c r="A64" s="214"/>
      <c r="B64" s="223" t="str">
        <f>IF(Publications!F10="","",Publications!F10)</f>
        <v/>
      </c>
      <c r="C64" s="225"/>
      <c r="D64" s="170" t="str">
        <f>IF(Publications!G10="","",Publications!G10)</f>
        <v/>
      </c>
      <c r="E64" s="218"/>
      <c r="F64" s="219"/>
    </row>
    <row r="65" spans="1:6" x14ac:dyDescent="0.25">
      <c r="A65" s="214"/>
      <c r="B65" s="223" t="str">
        <f>IF(Publications!C10="","",Publications!C10)</f>
        <v/>
      </c>
      <c r="C65" s="224"/>
      <c r="D65" s="225"/>
      <c r="E65" s="218"/>
      <c r="F65" s="219"/>
    </row>
    <row r="66" spans="1:6" ht="15.75" thickBot="1" x14ac:dyDescent="0.3">
      <c r="A66" s="229"/>
      <c r="B66" s="234" t="str">
        <f>IF(Publications!I10="","",Publications!I10)</f>
        <v/>
      </c>
      <c r="C66" s="235"/>
      <c r="D66" s="236"/>
      <c r="E66" s="231"/>
      <c r="F66" s="233"/>
    </row>
    <row r="67" spans="1:6" x14ac:dyDescent="0.25">
      <c r="A67" s="214">
        <v>8</v>
      </c>
      <c r="B67" s="215" t="str">
        <f>IF(Publications!D11="","",Publications!D11)</f>
        <v/>
      </c>
      <c r="C67" s="216"/>
      <c r="D67" s="217"/>
      <c r="E67" s="218" t="str">
        <f>IF(Publications!H11="","",Publications!H11)</f>
        <v/>
      </c>
      <c r="F67" s="219" t="str">
        <f>IF(Publications!J11="","",Publications!J11)</f>
        <v/>
      </c>
    </row>
    <row r="68" spans="1:6" x14ac:dyDescent="0.25">
      <c r="A68" s="214"/>
      <c r="B68" s="223" t="str">
        <f>IF(Publications!E11="","",Publications!E11)</f>
        <v/>
      </c>
      <c r="C68" s="224"/>
      <c r="D68" s="225"/>
      <c r="E68" s="218"/>
      <c r="F68" s="219"/>
    </row>
    <row r="69" spans="1:6" x14ac:dyDescent="0.25">
      <c r="A69" s="214"/>
      <c r="B69" s="223" t="str">
        <f>IF(Publications!F11="","",Publications!F11)</f>
        <v/>
      </c>
      <c r="C69" s="225"/>
      <c r="D69" s="170" t="str">
        <f>IF(Publications!G11="","",Publications!G11)</f>
        <v/>
      </c>
      <c r="E69" s="218"/>
      <c r="F69" s="219"/>
    </row>
    <row r="70" spans="1:6" x14ac:dyDescent="0.25">
      <c r="A70" s="214"/>
      <c r="B70" s="223" t="str">
        <f>IF(Publications!C11="","",Publications!C11)</f>
        <v/>
      </c>
      <c r="C70" s="224"/>
      <c r="D70" s="225"/>
      <c r="E70" s="218"/>
      <c r="F70" s="219"/>
    </row>
    <row r="71" spans="1:6" ht="15.75" thickBot="1" x14ac:dyDescent="0.3">
      <c r="A71" s="214"/>
      <c r="B71" s="226" t="str">
        <f>IF(Publications!I11="","",Publications!I11)</f>
        <v/>
      </c>
      <c r="C71" s="227"/>
      <c r="D71" s="228"/>
      <c r="E71" s="218"/>
      <c r="F71" s="219"/>
    </row>
    <row r="72" spans="1:6" x14ac:dyDescent="0.25">
      <c r="A72" s="237">
        <v>9</v>
      </c>
      <c r="B72" s="238" t="str">
        <f>IF(Publications!D12="","",Publications!D12)</f>
        <v/>
      </c>
      <c r="C72" s="239"/>
      <c r="D72" s="240"/>
      <c r="E72" s="241" t="str">
        <f>IF(Publications!H12="","",Publications!H12)</f>
        <v/>
      </c>
      <c r="F72" s="242" t="str">
        <f>IF(Publications!J12="","",Publications!J12)</f>
        <v/>
      </c>
    </row>
    <row r="73" spans="1:6" x14ac:dyDescent="0.25">
      <c r="A73" s="214"/>
      <c r="B73" s="223" t="str">
        <f>IF(Publications!E12="","",Publications!E12)</f>
        <v/>
      </c>
      <c r="C73" s="224"/>
      <c r="D73" s="225"/>
      <c r="E73" s="218"/>
      <c r="F73" s="219"/>
    </row>
    <row r="74" spans="1:6" x14ac:dyDescent="0.25">
      <c r="A74" s="214"/>
      <c r="B74" s="223" t="str">
        <f>IF(Publications!F12="","",Publications!F12)</f>
        <v/>
      </c>
      <c r="C74" s="225"/>
      <c r="D74" s="170" t="str">
        <f>IF(Publications!G12="","",Publications!G12)</f>
        <v/>
      </c>
      <c r="E74" s="218"/>
      <c r="F74" s="219"/>
    </row>
    <row r="75" spans="1:6" x14ac:dyDescent="0.25">
      <c r="A75" s="214"/>
      <c r="B75" s="223" t="str">
        <f>IF(Publications!C12="","",Publications!C12)</f>
        <v/>
      </c>
      <c r="C75" s="224"/>
      <c r="D75" s="225"/>
      <c r="E75" s="218"/>
      <c r="F75" s="219"/>
    </row>
    <row r="76" spans="1:6" ht="15.75" thickBot="1" x14ac:dyDescent="0.3">
      <c r="A76" s="229"/>
      <c r="B76" s="234" t="str">
        <f>IF(Publications!I12="","",Publications!I12)</f>
        <v/>
      </c>
      <c r="C76" s="235"/>
      <c r="D76" s="236"/>
      <c r="E76" s="231"/>
      <c r="F76" s="233"/>
    </row>
    <row r="77" spans="1:6" x14ac:dyDescent="0.25">
      <c r="A77" s="214">
        <v>10</v>
      </c>
      <c r="B77" s="215" t="str">
        <f>IF(Publications!D13="","",Publications!D13)</f>
        <v/>
      </c>
      <c r="C77" s="216"/>
      <c r="D77" s="217"/>
      <c r="E77" s="241" t="str">
        <f>IF(Publications!H13="","",Publications!H13)</f>
        <v/>
      </c>
      <c r="F77" s="219" t="str">
        <f>IF(Publications!J13="","",Publications!J13)</f>
        <v/>
      </c>
    </row>
    <row r="78" spans="1:6" x14ac:dyDescent="0.25">
      <c r="A78" s="214"/>
      <c r="B78" s="223" t="str">
        <f>IF(Publications!E13="","",Publications!E13)</f>
        <v/>
      </c>
      <c r="C78" s="224"/>
      <c r="D78" s="225"/>
      <c r="E78" s="218"/>
      <c r="F78" s="253"/>
    </row>
    <row r="79" spans="1:6" x14ac:dyDescent="0.25">
      <c r="A79" s="214"/>
      <c r="B79" s="223" t="str">
        <f>IF(Publications!F13="","",Publications!F13)</f>
        <v/>
      </c>
      <c r="C79" s="224"/>
      <c r="D79" s="171" t="str">
        <f>IF(Publications!G13="","",Publications!G13)</f>
        <v/>
      </c>
      <c r="E79" s="218"/>
      <c r="F79" s="253"/>
    </row>
    <row r="80" spans="1:6" x14ac:dyDescent="0.25">
      <c r="A80" s="214"/>
      <c r="B80" s="223" t="str">
        <f>IF(Publications!C13="","",Publications!C13)</f>
        <v/>
      </c>
      <c r="C80" s="224"/>
      <c r="D80" s="225"/>
      <c r="E80" s="218"/>
      <c r="F80" s="253"/>
    </row>
    <row r="81" spans="1:6" ht="15.75" thickBot="1" x14ac:dyDescent="0.3">
      <c r="A81" s="201"/>
      <c r="B81" s="255" t="str">
        <f>IF(Publications!I13="","",Publications!I13)</f>
        <v/>
      </c>
      <c r="C81" s="256"/>
      <c r="D81" s="257"/>
      <c r="E81" s="252"/>
      <c r="F81" s="254"/>
    </row>
    <row r="82" spans="1:6" ht="15.75" thickBot="1" x14ac:dyDescent="0.3">
      <c r="A82" s="88"/>
      <c r="B82" s="41"/>
      <c r="C82" s="41"/>
      <c r="D82" s="41"/>
      <c r="E82" s="75" t="s">
        <v>23</v>
      </c>
      <c r="F82" s="61">
        <f>SUM(F32:F81)</f>
        <v>0</v>
      </c>
    </row>
    <row r="83" spans="1:6" x14ac:dyDescent="0.25">
      <c r="A83" s="166" t="s">
        <v>54</v>
      </c>
      <c r="B83" s="1"/>
      <c r="C83" s="1"/>
      <c r="D83" s="1"/>
      <c r="E83" s="2"/>
      <c r="F83" s="62"/>
    </row>
    <row r="84" spans="1:6" x14ac:dyDescent="0.25">
      <c r="A84" s="68"/>
      <c r="B84" s="197" t="s">
        <v>55</v>
      </c>
      <c r="C84" s="198"/>
      <c r="D84" s="199"/>
      <c r="E84" s="96" t="s">
        <v>12</v>
      </c>
      <c r="F84" s="97" t="s">
        <v>56</v>
      </c>
    </row>
    <row r="85" spans="1:6" x14ac:dyDescent="0.25">
      <c r="A85" s="66">
        <v>1</v>
      </c>
      <c r="B85" s="208" t="str">
        <f>IF(Creations!C3="","",Creations!C3)</f>
        <v/>
      </c>
      <c r="C85" s="210"/>
      <c r="D85" s="179" t="str">
        <f>IF(Creations!D3="","",Creations!D3)</f>
        <v/>
      </c>
      <c r="E85" s="162" t="str">
        <f>IF(Creations!E3="","",Creations!E3)</f>
        <v/>
      </c>
      <c r="F85" s="63" t="str">
        <f>IF(Creations!F3="","",Creations!F3)</f>
        <v/>
      </c>
    </row>
    <row r="86" spans="1:6" ht="15.75" thickBot="1" x14ac:dyDescent="0.3">
      <c r="A86" s="78">
        <v>2</v>
      </c>
      <c r="B86" s="243" t="str">
        <f>IF(Creations!C4="","",Creations!C4)</f>
        <v/>
      </c>
      <c r="C86" s="244"/>
      <c r="D86" s="180" t="str">
        <f>IF(Creations!D4="","",Creations!D4)</f>
        <v/>
      </c>
      <c r="E86" s="154" t="str">
        <f>IF(Creations!E4="","",Creations!E4)</f>
        <v/>
      </c>
      <c r="F86" s="63" t="str">
        <f>IF(Creations!F4="","",Creations!F4)</f>
        <v/>
      </c>
    </row>
    <row r="87" spans="1:6" ht="15.75" thickBot="1" x14ac:dyDescent="0.3">
      <c r="A87" s="88"/>
      <c r="B87" s="79"/>
      <c r="C87" s="79"/>
      <c r="D87" s="79"/>
      <c r="E87" s="80" t="s">
        <v>23</v>
      </c>
      <c r="F87" s="61">
        <f>SUM(F85:F86)</f>
        <v>0</v>
      </c>
    </row>
    <row r="88" spans="1:6" x14ac:dyDescent="0.25">
      <c r="A88" s="168" t="s">
        <v>44</v>
      </c>
      <c r="B88" s="83"/>
      <c r="C88" s="84"/>
      <c r="D88" s="85"/>
      <c r="E88" s="23"/>
      <c r="F88" s="93"/>
    </row>
    <row r="89" spans="1:6" ht="15.75" thickBot="1" x14ac:dyDescent="0.3">
      <c r="A89" s="245" t="str">
        <f>IF(Others!C3="","",Others!C3)</f>
        <v>Mobility</v>
      </c>
      <c r="B89" s="246"/>
      <c r="C89" s="246"/>
      <c r="D89" s="246"/>
      <c r="E89" s="246"/>
      <c r="F89" s="94"/>
    </row>
    <row r="90" spans="1:6" ht="15.75" thickBot="1" x14ac:dyDescent="0.3">
      <c r="A90" s="86"/>
      <c r="B90" s="87"/>
      <c r="C90" s="87"/>
      <c r="D90" s="247" t="s">
        <v>23</v>
      </c>
      <c r="E90" s="248"/>
      <c r="F90" s="89">
        <f>F15+F20+F24+F29+F82+F87+F89</f>
        <v>0</v>
      </c>
    </row>
    <row r="91" spans="1:6" ht="15.75" thickTop="1" x14ac:dyDescent="0.25">
      <c r="A91" s="1" t="s">
        <v>12</v>
      </c>
      <c r="B91" s="1" t="str">
        <f>IF('Personal details'!C6="","",'Personal details'!C6)</f>
        <v>Miskolc</v>
      </c>
      <c r="C91" s="139">
        <f ca="1">IF('Personal details'!D6="","",'Personal details'!D6)</f>
        <v>45463</v>
      </c>
      <c r="D91" s="1"/>
      <c r="E91" s="2"/>
      <c r="F91" s="2"/>
    </row>
    <row r="92" spans="1:6" x14ac:dyDescent="0.25">
      <c r="A92" s="1"/>
      <c r="B92" s="1"/>
      <c r="C92" s="1"/>
      <c r="D92" s="1" t="s">
        <v>0</v>
      </c>
      <c r="F92" s="2"/>
    </row>
    <row r="93" spans="1:6" x14ac:dyDescent="0.25">
      <c r="A93" s="1"/>
      <c r="B93" s="1"/>
      <c r="C93" s="1"/>
      <c r="D93" s="2"/>
      <c r="E93" s="2"/>
      <c r="F93" s="3" t="s">
        <v>57</v>
      </c>
    </row>
    <row r="94" spans="1:6" x14ac:dyDescent="0.25">
      <c r="A94" s="1" t="s">
        <v>59</v>
      </c>
      <c r="B94" s="1"/>
      <c r="C94" s="1"/>
      <c r="D94" s="1"/>
      <c r="E94" s="2"/>
      <c r="F94" s="2"/>
    </row>
    <row r="95" spans="1:6" x14ac:dyDescent="0.25">
      <c r="A95" s="1"/>
      <c r="B95" s="1"/>
      <c r="C95" s="1"/>
      <c r="D95" s="1" t="s">
        <v>0</v>
      </c>
      <c r="F95" s="2"/>
    </row>
    <row r="96" spans="1:6" x14ac:dyDescent="0.25">
      <c r="A96" s="1"/>
      <c r="B96" s="1"/>
      <c r="C96" s="1"/>
      <c r="D96" s="2"/>
      <c r="E96" s="2"/>
      <c r="F96" s="3" t="s">
        <v>58</v>
      </c>
    </row>
    <row r="97" spans="1:6" x14ac:dyDescent="0.25">
      <c r="A97" s="1"/>
      <c r="B97" s="1"/>
      <c r="C97" s="1"/>
      <c r="D97" s="1"/>
      <c r="E97" s="2"/>
      <c r="F97" s="2"/>
    </row>
  </sheetData>
  <sheetProtection algorithmName="SHA-512" hashValue="IxbjnMg8wSQ2qGxaLzLlrxq3pmk5gv50gU013OhP3pGefM0fyTMxqISpKU0fohvC6R05YyE/lrC4tVqs8oIgFw==" saltValue="OJ3N7dcGF0aEd7r1XhTOcA==" spinCount="100000" sheet="1" objects="1" scenarios="1" selectLockedCells="1" selectUnlockedCells="1"/>
  <mergeCells count="103">
    <mergeCell ref="B84:D84"/>
    <mergeCell ref="B85:C85"/>
    <mergeCell ref="B86:C86"/>
    <mergeCell ref="A89:E89"/>
    <mergeCell ref="D90:E90"/>
    <mergeCell ref="C4:F4"/>
    <mergeCell ref="A77:A81"/>
    <mergeCell ref="B77:D77"/>
    <mergeCell ref="E77:E81"/>
    <mergeCell ref="F77:F81"/>
    <mergeCell ref="B78:D78"/>
    <mergeCell ref="B79:C79"/>
    <mergeCell ref="B80:D80"/>
    <mergeCell ref="B81:D81"/>
    <mergeCell ref="A72:A76"/>
    <mergeCell ref="B72:D72"/>
    <mergeCell ref="E72:E76"/>
    <mergeCell ref="F72:F76"/>
    <mergeCell ref="B73:D73"/>
    <mergeCell ref="B74:C74"/>
    <mergeCell ref="B75:D75"/>
    <mergeCell ref="B76:D76"/>
    <mergeCell ref="A67:A71"/>
    <mergeCell ref="B67:D67"/>
    <mergeCell ref="E67:E71"/>
    <mergeCell ref="F67:F71"/>
    <mergeCell ref="B68:D68"/>
    <mergeCell ref="B69:C69"/>
    <mergeCell ref="B70:D70"/>
    <mergeCell ref="B71:D71"/>
    <mergeCell ref="A62:A66"/>
    <mergeCell ref="B62:D62"/>
    <mergeCell ref="E62:E66"/>
    <mergeCell ref="F62:F66"/>
    <mergeCell ref="B63:D63"/>
    <mergeCell ref="B64:C64"/>
    <mergeCell ref="B65:D65"/>
    <mergeCell ref="B66:D66"/>
    <mergeCell ref="A57:A61"/>
    <mergeCell ref="B57:D57"/>
    <mergeCell ref="E57:E61"/>
    <mergeCell ref="F57:F61"/>
    <mergeCell ref="B58:D58"/>
    <mergeCell ref="B59:C59"/>
    <mergeCell ref="B60:D60"/>
    <mergeCell ref="B61:D61"/>
    <mergeCell ref="A52:A56"/>
    <mergeCell ref="B52:D52"/>
    <mergeCell ref="E52:E56"/>
    <mergeCell ref="F52:F56"/>
    <mergeCell ref="B53:D53"/>
    <mergeCell ref="B54:C54"/>
    <mergeCell ref="B55:D55"/>
    <mergeCell ref="B56:D56"/>
    <mergeCell ref="A47:A51"/>
    <mergeCell ref="B47:D47"/>
    <mergeCell ref="E47:E51"/>
    <mergeCell ref="F47:F51"/>
    <mergeCell ref="B48:D48"/>
    <mergeCell ref="B49:C49"/>
    <mergeCell ref="B50:D50"/>
    <mergeCell ref="B51:D51"/>
    <mergeCell ref="A42:A46"/>
    <mergeCell ref="B42:D42"/>
    <mergeCell ref="E42:E46"/>
    <mergeCell ref="F42:F46"/>
    <mergeCell ref="B43:D43"/>
    <mergeCell ref="B44:C44"/>
    <mergeCell ref="B45:D45"/>
    <mergeCell ref="B46:D46"/>
    <mergeCell ref="A37:A41"/>
    <mergeCell ref="B37:D37"/>
    <mergeCell ref="E37:E41"/>
    <mergeCell ref="F37:F41"/>
    <mergeCell ref="B38:D38"/>
    <mergeCell ref="B39:C39"/>
    <mergeCell ref="B40:D40"/>
    <mergeCell ref="B41:D41"/>
    <mergeCell ref="A32:A36"/>
    <mergeCell ref="B32:D32"/>
    <mergeCell ref="E32:E36"/>
    <mergeCell ref="F32:F36"/>
    <mergeCell ref="B33:D33"/>
    <mergeCell ref="B34:C34"/>
    <mergeCell ref="B35:D35"/>
    <mergeCell ref="B36:D36"/>
    <mergeCell ref="A1:F1"/>
    <mergeCell ref="A2:F2"/>
    <mergeCell ref="A3:F3"/>
    <mergeCell ref="E5:F5"/>
    <mergeCell ref="C6:D6"/>
    <mergeCell ref="B31:D31"/>
    <mergeCell ref="B26:D26"/>
    <mergeCell ref="A27:A28"/>
    <mergeCell ref="B27:D27"/>
    <mergeCell ref="E27:E28"/>
    <mergeCell ref="F27:F28"/>
    <mergeCell ref="B28:D28"/>
    <mergeCell ref="B17:D17"/>
    <mergeCell ref="B18:D18"/>
    <mergeCell ref="B19:D19"/>
    <mergeCell ref="B22:D22"/>
    <mergeCell ref="B23:D23"/>
  </mergeCells>
  <pageMargins left="0.7" right="0.7" top="0.75" bottom="0.75" header="0.3" footer="0.3"/>
  <pageSetup paperSize="9" scale="83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7</vt:i4>
      </vt:variant>
    </vt:vector>
  </HeadingPairs>
  <TitlesOfParts>
    <vt:vector size="16" baseType="lpstr">
      <vt:lpstr>Personal details</vt:lpstr>
      <vt:lpstr>Subjects</vt:lpstr>
      <vt:lpstr>Research seminar</vt:lpstr>
      <vt:lpstr>Education activity</vt:lpstr>
      <vt:lpstr>Research work</vt:lpstr>
      <vt:lpstr>Publications</vt:lpstr>
      <vt:lpstr>Creations</vt:lpstr>
      <vt:lpstr>Others</vt:lpstr>
      <vt:lpstr>Summary_new</vt:lpstr>
      <vt:lpstr>Foreign</vt:lpstr>
      <vt:lpstr>Hungarian</vt:lpstr>
      <vt:lpstr>külföldi</vt:lpstr>
      <vt:lpstr>levelező</vt:lpstr>
      <vt:lpstr>magyar</vt:lpstr>
      <vt:lpstr>nappali</vt:lpstr>
      <vt:lpstr>üres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</dc:creator>
  <cp:lastModifiedBy>Solczi Ágnes</cp:lastModifiedBy>
  <dcterms:created xsi:type="dcterms:W3CDTF">2017-01-25T14:01:31Z</dcterms:created>
  <dcterms:modified xsi:type="dcterms:W3CDTF">2024-06-20T06:04:21Z</dcterms:modified>
</cp:coreProperties>
</file>